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D:\Perfil al Dia 07-04-2016\livaldez\Desktop\DOCUMENTOS TECNOLOGIA\REQUERIMIENTOS DE COMPRA\INFORMES JUSTIFICACION\JUSTIFICACIONES 2021\ENERO-MARZO 2021\ANEXOS SOLPED LICITACION EQUIPOS TE (PILOTO WYSE)\"/>
    </mc:Choice>
  </mc:AlternateContent>
  <xr:revisionPtr revIDLastSave="0" documentId="13_ncr:1_{2230E6AE-5BFE-4E7D-8533-36ED75886F9B}" xr6:coauthVersionLast="45" xr6:coauthVersionMax="45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Solicitud Pedido" sheetId="1" state="hidden" r:id="rId1"/>
    <sheet name="Detalle Técnico" sheetId="2" r:id="rId2"/>
    <sheet name="Detalle Tecnico tecnologicos" sheetId="8" r:id="rId3"/>
  </sheets>
  <externalReferences>
    <externalReference r:id="rId4"/>
  </externalReferences>
  <definedNames>
    <definedName name="_xlnm.Print_Area" localSheetId="1">'Detalle Técnico'!$A$1:$G$25</definedName>
    <definedName name="_xlnm.Print_Area" localSheetId="0">'Solicitud Pedido'!$A$1:$K$41</definedName>
    <definedName name="TarifaPorKilometraje" localSheetId="2">'[1]Solicitud Pedido'!#REF!</definedName>
    <definedName name="TarifaPorKilometraje">'Solicitud Pedido'!#REF!</definedName>
    <definedName name="_xlnm.Print_Titles" localSheetId="0">'Solicitud Pedido'!$16:$16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5" i="1"/>
  <c r="C12" i="2" l="1"/>
  <c r="J18" i="1" l="1"/>
  <c r="J19" i="1"/>
  <c r="J20" i="1"/>
  <c r="J21" i="1"/>
  <c r="J22" i="1"/>
  <c r="J23" i="1"/>
  <c r="J24" i="1"/>
  <c r="B15" i="2" l="1"/>
  <c r="B14" i="2"/>
  <c r="B13" i="2"/>
  <c r="B12" i="2"/>
  <c r="B11" i="2"/>
  <c r="B10" i="2"/>
  <c r="B43" i="8"/>
  <c r="C11" i="2"/>
  <c r="B32" i="8" s="1"/>
  <c r="C13" i="2"/>
  <c r="B55" i="8" s="1"/>
  <c r="C10" i="2"/>
  <c r="B27" i="8" s="1"/>
  <c r="C9" i="2"/>
  <c r="C8" i="2"/>
  <c r="B4" i="8" s="1"/>
  <c r="C14" i="2"/>
  <c r="B61" i="8" s="1"/>
  <c r="C15" i="2"/>
  <c r="B66" i="8" s="1"/>
  <c r="B8" i="2" l="1"/>
  <c r="B9" i="2" l="1"/>
  <c r="C5" i="2" l="1"/>
  <c r="J17" i="1" l="1"/>
  <c r="J29" i="1" s="1"/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Jean-Michel Alpha Tejada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Jean-Michel Alpha Tejada:</t>
        </r>
        <r>
          <rPr>
            <sz val="9"/>
            <color indexed="81"/>
            <rFont val="Tahoma"/>
            <family val="2"/>
          </rPr>
          <t xml:space="preserve">
Colocar nombre descriptivo</t>
        </r>
      </text>
    </comment>
    <comment ref="J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Jean-Michel Alpha Tejada:</t>
        </r>
        <r>
          <rPr>
            <sz val="9"/>
            <color indexed="81"/>
            <rFont val="Tahoma"/>
            <family val="2"/>
          </rPr>
          <t xml:space="preserve">
Fecha de Solicitud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Jean-Michel Alpha Tejada:</t>
        </r>
        <r>
          <rPr>
            <sz val="9"/>
            <color indexed="81"/>
            <rFont val="Tahoma"/>
            <family val="2"/>
          </rPr>
          <t xml:space="preserve">
Seleccionar dpto.</t>
        </r>
      </text>
    </comment>
    <comment ref="J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Jean-Michel Alpha Tejada:</t>
        </r>
        <r>
          <rPr>
            <sz val="9"/>
            <color indexed="81"/>
            <rFont val="Tahoma"/>
            <family val="2"/>
          </rPr>
          <t xml:space="preserve">
Fue incluido en el presupuesto de la unidad?</t>
        </r>
      </text>
    </comment>
    <comment ref="C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Jean-Michel Alpha Tejada:</t>
        </r>
        <r>
          <rPr>
            <sz val="9"/>
            <color indexed="81"/>
            <rFont val="Tahoma"/>
            <family val="2"/>
          </rPr>
          <t xml:space="preserve">
Detallar la necesidad
Este texto se colocará en SAP.</t>
        </r>
      </text>
    </comment>
    <comment ref="B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Jean-Michel Alpha Tejada:</t>
        </r>
        <r>
          <rPr>
            <sz val="9"/>
            <color indexed="81"/>
            <rFont val="Tahoma"/>
            <family val="2"/>
          </rPr>
          <t xml:space="preserve">
Indicar si debe ser proveedor único, etc.</t>
        </r>
      </text>
    </comment>
  </commentList>
</comments>
</file>

<file path=xl/sharedStrings.xml><?xml version="1.0" encoding="utf-8"?>
<sst xmlns="http://schemas.openxmlformats.org/spreadsheetml/2006/main" count="259" uniqueCount="161">
  <si>
    <t>Departamento</t>
  </si>
  <si>
    <t>Total</t>
  </si>
  <si>
    <t xml:space="preserve"> </t>
  </si>
  <si>
    <t>Solicitud de Pedido</t>
  </si>
  <si>
    <t>Unidad</t>
  </si>
  <si>
    <t>Fecha Deseada de Entrega</t>
  </si>
  <si>
    <t>Planificado Ppto</t>
  </si>
  <si>
    <t>Total SolPed</t>
  </si>
  <si>
    <t>Cantidad</t>
  </si>
  <si>
    <t>Descripción</t>
  </si>
  <si>
    <t>Imputación</t>
  </si>
  <si>
    <t>Proyecto de inversión / Centro de Costo</t>
  </si>
  <si>
    <t>Restricciones a Oferentes:</t>
  </si>
  <si>
    <t>Nombre Adquisición</t>
  </si>
  <si>
    <t>Fecha de Solicitud</t>
  </si>
  <si>
    <t>Detalle Técnico</t>
  </si>
  <si>
    <t>Justificación:</t>
  </si>
  <si>
    <t>Otras Observaciones</t>
  </si>
  <si>
    <t>Código SAP</t>
  </si>
  <si>
    <t>Ej. Contrato, Pedidos años anteriores, etc.</t>
  </si>
  <si>
    <t>Valor Referencial (Unitario, RD$) con impuestos</t>
  </si>
  <si>
    <t>Servicios</t>
  </si>
  <si>
    <t>Si</t>
  </si>
  <si>
    <t>Laptop  Estándar</t>
  </si>
  <si>
    <t>Inversión</t>
  </si>
  <si>
    <t>Desktop SFF</t>
  </si>
  <si>
    <t>Monitor 22"</t>
  </si>
  <si>
    <t>Código Proceso</t>
  </si>
  <si>
    <t>E131006000/1230500100</t>
  </si>
  <si>
    <t>Base Dual Monitores</t>
  </si>
  <si>
    <t xml:space="preserve">Monitor  55" (TV) </t>
  </si>
  <si>
    <t>Tablet</t>
  </si>
  <si>
    <t>Lectores Óptico Inalámbrico/Scanner de mano</t>
  </si>
  <si>
    <t>Estos equipos son necesario para los mantenimientos de las operativas y nuevos proyectos de las diferentes direcciones de la empresa.</t>
  </si>
  <si>
    <t>Servidores Virtualizacion</t>
  </si>
  <si>
    <t xml:space="preserve">2 Procesadores Intel Xeon  Gold 6242 2.8G, 16C/32T, 10.4GT/s, 22MCache, Turbo, HT (150W) DDR4-2933 o superior
</t>
  </si>
  <si>
    <t>512 GB RDIMM, 16 X 32GB RDIMM, 3200MT/s, Dual Rank</t>
  </si>
  <si>
    <t xml:space="preserve">5Discos de 1.92TB SSD SATA Read Intensive 6Gbps 512 2.5 in Hot-plug AG Drive, 1 DWPD, 3504 TBW 
</t>
  </si>
  <si>
    <t xml:space="preserve">2 Jumper Cord - C13/C14, 0.6M, 250V, 13A </t>
  </si>
  <si>
    <t>8  SFP+ SR Optic 10GbE 850nm</t>
  </si>
  <si>
    <t xml:space="preserve">Standard 2U Heatsink </t>
  </si>
  <si>
    <t>Dual, Hot-plug, Redundant Power Supply (1+1), 1100W</t>
  </si>
  <si>
    <t>ReadyRails Sliding Rails With Cable Management Arm</t>
  </si>
  <si>
    <t xml:space="preserve">Unidad DVD-ROM,CD-RW/DVD </t>
  </si>
  <si>
    <t>PERC H740P RAID Controller, LP Adapter</t>
  </si>
  <si>
    <t>iDRAC9 Datacenter x4</t>
  </si>
  <si>
    <t>Broadcom 57416 Dual Port 10GbE BASE-T &amp; 5720 Dual Port 1GbE BASE-T, rNDC</t>
  </si>
  <si>
    <t>Soporte Rack - 2U</t>
  </si>
  <si>
    <t>2 X QLogic FastLinQ 41164 Quad Port 10GbE SFP+ Adapter,PCIe Full Height</t>
  </si>
  <si>
    <t>ProSupport Plus: 7x24 HW/SW Technical Support and Assistance, 5 Years</t>
  </si>
  <si>
    <t>ProSupport Plus: Next Business Day Onsite Service After
Problem Diagnosis, 5 Years</t>
  </si>
  <si>
    <t>Servicio Soporte Tecnico</t>
  </si>
  <si>
    <t>Recepcion de Incidentes 5 x 8</t>
  </si>
  <si>
    <t>Horario de atencion 5 x 8</t>
  </si>
  <si>
    <t>Tiempo de Respuesta Maximo ( 1 dia habil )</t>
  </si>
  <si>
    <t>2 ProcesadoresIntel Xeon Silver 4210 2.2G, 10C/20T, 9.6GT/s, 13.75M Cache, Turbo, HT (85W) DDR4 2400Intel Xeon Silver 4210 2.2G, 10C/20T, 9.6GT/s, 13.75M Cache, Turbo, HT (85W) DDR4-2400 o superior</t>
  </si>
  <si>
    <t xml:space="preserve">32 GB RDIMM,2 X 16GB RDIMM, 3200MT/s, Dual Rank </t>
  </si>
  <si>
    <t xml:space="preserve">2 discos 1TB 7.2K RPM SATA 6Gbps 512n 2.5in Hot-plug Hard Drive
</t>
  </si>
  <si>
    <t>Dual, Hot-plug, Redundant Power Supply (1+1), 750W</t>
  </si>
  <si>
    <t>2 C13 to C14, PDU Style, 12 AMP, 6.5 Feet (2m) Power Cord, North Americ</t>
  </si>
  <si>
    <t>ProSupport Plus: Next Business Day Onsite Service After Problem Diagnosis, 5 Years</t>
  </si>
  <si>
    <t>Windows Storage Servers 2016 Standard Edition</t>
  </si>
  <si>
    <t>2 X C13 to C14, PDU Style, 12 AMP, 6.5 Feet (2m) Power Cord, North America</t>
  </si>
  <si>
    <t>2 X Power Cord - C13, 3M, 125V, 15A (North America)</t>
  </si>
  <si>
    <t>iDRAC9,Enterprise</t>
  </si>
  <si>
    <t>Broadcom 57412 Dual Port 10GbE SFP+ &amp; 5720 Dual Port
1GbE BASE-T rNDC</t>
  </si>
  <si>
    <t>2 X QLogic 2692 Dual Port 16Gb Fibre Channel HBA, PCIe Full Height</t>
  </si>
  <si>
    <t>PERC H730P RAID Controller, 2GB NV Cache, Mini card</t>
  </si>
  <si>
    <t>Chassis with up to 12 x 3.5" HDDs on BP, 4 x 3.5" HDDs on MP and 2 x 3.5" HDDs Flexbay, 1 and 2CPU Configuration</t>
  </si>
  <si>
    <t>10 Discos 2TB 7.2K RPM SATA 6Gbps 512n 3.5in Hot-plug Hard Drive</t>
  </si>
  <si>
    <t>2  Disco  600GB 10K RPM SAS 12Gbps 512n 2.5in Flex Bay Hard Drive, 3.5in HYB CARR</t>
  </si>
  <si>
    <t>32 GB RDIMM,4 X 8GB RDIMM, 3200MT/s, Single Rank</t>
  </si>
  <si>
    <t>2  Intel Xeon Silver 4208 2.1G, 8C/16T, 9.6GT/s, 11M Cache,Turbo, HT (85W) DDR4-2400 o superior</t>
  </si>
  <si>
    <t>El proveedor debe disponer de soporte y representación en el país</t>
  </si>
  <si>
    <t>Requerimientos específicos</t>
  </si>
  <si>
    <t>Ver hoja Especificaciones Tecnicas</t>
  </si>
  <si>
    <t>Servidores Virtualización</t>
  </si>
  <si>
    <t>Pocesador Intel Core I7 9na Generacion</t>
  </si>
  <si>
    <t>16 GB de RAM</t>
  </si>
  <si>
    <t>Microsoft Windows 10 Professional 64bit</t>
  </si>
  <si>
    <t>VGA, Display Port, HDMI</t>
  </si>
  <si>
    <t>Tarjeta de Red Thernet 1GB</t>
  </si>
  <si>
    <t>Mouse y Teclado de la misma marca del equipo ofertado</t>
  </si>
  <si>
    <t>Laptop Estandar</t>
  </si>
  <si>
    <t>Pantalla minima 15"</t>
  </si>
  <si>
    <t>Bulto de la misma marca del equipo ofertado</t>
  </si>
  <si>
    <t>Linea de Trabajo</t>
  </si>
  <si>
    <t>Salida VGA o Adaptador de HDMI a VGA</t>
  </si>
  <si>
    <t>Garantia de 3 Años</t>
  </si>
  <si>
    <t>Disco Duro SSD (Minimo 500GB)</t>
  </si>
  <si>
    <t>Tarjeta de Red Thernet 1GB y WIFI Integradas</t>
  </si>
  <si>
    <t>Model: Wyse 5470</t>
  </si>
  <si>
    <t>OS: Wyse Windows 10 IoT Enterprise</t>
  </si>
  <si>
    <t>Procesador: Intel Celeron N4100 (4 Cores</t>
  </si>
  <si>
    <t xml:space="preserve"> 4MB/4T</t>
  </si>
  <si>
    <t>up to 2.4GHz.6W</t>
  </si>
  <si>
    <t>8 /Memory:8GB 1x4GB</t>
  </si>
  <si>
    <t>2400MHz DDR4</t>
  </si>
  <si>
    <t>Storage:16GB eMMC Incluye in assis</t>
  </si>
  <si>
    <t>Display:14.0″ HD (1366×768) Anti-Glare, non Touch</t>
  </si>
  <si>
    <t>Camera</t>
  </si>
  <si>
    <t xml:space="preserve">Battery capacity:3 Cell </t>
  </si>
  <si>
    <t>Weight:3.96 lbs. (1.8 kg)</t>
  </si>
  <si>
    <t>ProSupport 24x7/incluya la licencia del servidor de administración.</t>
  </si>
  <si>
    <t>Garantia de 1 Años</t>
  </si>
  <si>
    <t xml:space="preserve"> Ajustes de Altura</t>
  </si>
  <si>
    <t>Negro Dual Monitor Stand (22")</t>
  </si>
  <si>
    <t>Dual Monitor Aluminio</t>
  </si>
  <si>
    <t xml:space="preserve">Dimensiones: 10 pulgada </t>
  </si>
  <si>
    <t>SIM:Nano-SIM</t>
  </si>
  <si>
    <t>IP68 dust</t>
  </si>
  <si>
    <t xml:space="preserve">water resistant (up to 1.5m for 30 mins) </t>
  </si>
  <si>
    <t xml:space="preserve">DISPLAY:LCD </t>
  </si>
  <si>
    <t xml:space="preserve">Resolution:2560 x 1600 pixels (Mínimo) </t>
  </si>
  <si>
    <t xml:space="preserve">Protección: Scratch-resistant glass, oleophobic coating </t>
  </si>
  <si>
    <t xml:space="preserve">OS:Android 8.0  o  superior </t>
  </si>
  <si>
    <t xml:space="preserve">CPU:Octa-core (Mínimo) 3GB RAM(Mínimo)  </t>
  </si>
  <si>
    <t>Pantalla interactiva touch: &gt;=65" o &lt;=75"</t>
  </si>
  <si>
    <t>Brillo Minimo:350cd</t>
  </si>
  <si>
    <t>m2 (220cd m2 con cristal)</t>
  </si>
  <si>
    <t>Resolución Mínimo: 4k UHD 3,840 x 2,160</t>
  </si>
  <si>
    <t>Ángulo de Visión (H/V):178/178 o similar</t>
  </si>
  <si>
    <t>Conectividad:HDMI,WiFi, Bluetooth</t>
  </si>
  <si>
    <t>Mínimo cuatro personas escriban simultáneamente</t>
  </si>
  <si>
    <t>RAM interna Mínimo 4 GB</t>
  </si>
  <si>
    <t>Montaje VESA incluido</t>
  </si>
  <si>
    <t>LED</t>
  </si>
  <si>
    <t>1,366x768 pixeles o Superior</t>
  </si>
  <si>
    <t xml:space="preserve">display 22" o superior pulgadas </t>
  </si>
  <si>
    <t>puerto de entrada HDMI,VGA y puerto USB</t>
  </si>
  <si>
    <t>Fuente de Luz: Láser</t>
  </si>
  <si>
    <t>Patrón de escaneado: Línea individual</t>
  </si>
  <si>
    <t>Velocidad de escaneado: Mínimo 100 escaneados por segundo</t>
  </si>
  <si>
    <t>Garantia de 1 Años y piezas servicios</t>
  </si>
  <si>
    <t>ecnologia: LED</t>
  </si>
  <si>
    <t>Resolución:≥ 1,366x768 pixeles</t>
  </si>
  <si>
    <t>Display:≥ 55 pulgadas</t>
  </si>
  <si>
    <t>Conectividad:HDMI ,puerto USB/bluetooth</t>
  </si>
  <si>
    <t>Incluye: Base fija de metal de pared</t>
  </si>
  <si>
    <t xml:space="preserve">Monitor 22" de la  misma marca del  ofertado </t>
  </si>
  <si>
    <t>Garantía de 5 años piezas y servicios en república dominicana</t>
  </si>
  <si>
    <t>tv smart</t>
  </si>
  <si>
    <t>Requerimientos técnicos Equipos Tecnologicos</t>
  </si>
  <si>
    <t>TI212LP282</t>
  </si>
  <si>
    <t>E131002000/1230500100</t>
  </si>
  <si>
    <t>Compra equipos TI para operativa empresa</t>
  </si>
  <si>
    <t>Servidor Directorio Activo y Servidor Calendarización de Proceso</t>
  </si>
  <si>
    <t xml:space="preserve">NAS de almacenamiento </t>
  </si>
  <si>
    <t>Pizarra Digital interactiva</t>
  </si>
  <si>
    <t>Requerimientos: Servidores Virtualizacion (Upgrade plataforma  HypeV)</t>
  </si>
  <si>
    <t>Requerimientos:  Servidor Directorio Activo y Servidor Calendarización de Proceso</t>
  </si>
  <si>
    <t>Oferente debe presentar carta proveedor autorizado</t>
  </si>
  <si>
    <t>Standard Rack-1U</t>
  </si>
  <si>
    <t xml:space="preserve">Requerimientos: NAS de almacenamiento </t>
  </si>
  <si>
    <t>Oferente debe presentar carta proveedor autorizado de la marca DELL</t>
  </si>
  <si>
    <t>Laptop Wyse 5470</t>
  </si>
  <si>
    <t>TI211CP136, TI212CP271, TI214CP494</t>
  </si>
  <si>
    <t>TI211CP136</t>
  </si>
  <si>
    <t>TI212CP272</t>
  </si>
  <si>
    <t xml:space="preserve">Descripcion 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</si>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</sst>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#,##0.00\ &quot;€&quot;"/>
    <numFmt numFmtId="166" formatCode="dd/mm/yy;@"/>
    <numFmt numFmtId="167" formatCode="&quot;RD$&quot;#,##0.00"/>
  </numFmts>
  <fonts count="26" x14ac:knownFonts="1">
    <font>
      <sz val="12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0"/>
      <name val="Tahoma"/>
      <family val="2"/>
    </font>
    <font>
      <i/>
      <sz val="10"/>
      <color theme="1" tint="4.9989318521683403E-2"/>
      <name val="Calibri Light"/>
      <family val="1"/>
      <scheme val="minor"/>
    </font>
    <font>
      <sz val="10"/>
      <color theme="1" tint="4.9989318521683403E-2"/>
      <name val="Calibri"/>
      <family val="2"/>
      <scheme val="major"/>
    </font>
    <font>
      <sz val="10"/>
      <color theme="1"/>
      <name val="Calibri Light"/>
      <family val="2"/>
      <scheme val="minor"/>
    </font>
    <font>
      <sz val="22"/>
      <color theme="0"/>
      <name val="Calibri"/>
      <family val="2"/>
      <scheme val="major"/>
    </font>
    <font>
      <b/>
      <sz val="10"/>
      <color theme="0"/>
      <name val="Calibri"/>
      <family val="2"/>
      <scheme val="major"/>
    </font>
    <font>
      <b/>
      <i/>
      <sz val="12"/>
      <color theme="1"/>
      <name val="Calibri Light"/>
      <family val="2"/>
      <scheme val="minor"/>
    </font>
    <font>
      <sz val="10"/>
      <color theme="1" tint="0.14993743705557422"/>
      <name val="Calibri Light"/>
      <family val="2"/>
      <scheme val="minor"/>
    </font>
    <font>
      <b/>
      <sz val="10"/>
      <name val="Tahoma"/>
      <family val="2"/>
    </font>
    <font>
      <b/>
      <sz val="12"/>
      <color theme="1"/>
      <name val="Calibri Light"/>
      <family val="2"/>
      <scheme val="minor"/>
    </font>
    <font>
      <sz val="10"/>
      <color rgb="FFFF0000"/>
      <name val="Calibri Light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 Light"/>
      <family val="2"/>
      <scheme val="min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00000"/>
      <name val="Calibri"/>
      <family val="2"/>
    </font>
    <font>
      <sz val="10"/>
      <color rgb="FF414751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rgb="FF414751"/>
      <name val="Arial"/>
      <family val="2"/>
    </font>
    <font>
      <b/>
      <sz val="12"/>
      <color theme="1" tint="0.14993743705557422"/>
      <name val="Calibri Light"/>
      <family val="2"/>
      <scheme val="minor"/>
    </font>
    <font>
      <b/>
      <sz val="11"/>
      <color theme="0"/>
      <name val="Calibri Light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4" borderId="6" xfId="0" applyFont="1" applyFill="1" applyBorder="1" applyAlignment="1"/>
    <xf numFmtId="1" fontId="5" fillId="4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7" fontId="4" fillId="0" borderId="3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wrapText="1"/>
    </xf>
    <xf numFmtId="0" fontId="0" fillId="3" borderId="4" xfId="0" applyFill="1" applyBorder="1" applyProtection="1">
      <alignment vertical="center"/>
    </xf>
    <xf numFmtId="0" fontId="0" fillId="3" borderId="5" xfId="0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9" fillId="0" borderId="7" xfId="0" applyNumberFormat="1" applyFont="1" applyBorder="1" applyAlignment="1" applyProtection="1">
      <alignment vertical="center"/>
      <protection locked="0"/>
    </xf>
    <xf numFmtId="14" fontId="4" fillId="0" borderId="3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164" fontId="0" fillId="0" borderId="6" xfId="1" applyFont="1" applyBorder="1"/>
    <xf numFmtId="0" fontId="16" fillId="0" borderId="6" xfId="0" applyFont="1" applyBorder="1" applyAlignment="1">
      <alignment horizontal="left" vertical="center" wrapText="1"/>
    </xf>
    <xf numFmtId="0" fontId="17" fillId="0" borderId="6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 applyProtection="1">
      <alignment horizontal="center" vertical="center"/>
    </xf>
    <xf numFmtId="167" fontId="5" fillId="0" borderId="6" xfId="0" applyNumberFormat="1" applyFont="1" applyFill="1" applyBorder="1" applyAlignment="1" applyProtection="1">
      <alignment horizontal="left" vertical="center" indent="1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165" fontId="11" fillId="0" borderId="6" xfId="0" applyNumberFormat="1" applyFont="1" applyBorder="1" applyAlignment="1" applyProtection="1">
      <alignment horizontal="left"/>
      <protection locked="0"/>
    </xf>
    <xf numFmtId="0" fontId="0" fillId="0" borderId="0" xfId="0" applyAlignment="1"/>
    <xf numFmtId="165" fontId="22" fillId="0" borderId="0" xfId="0" applyNumberFormat="1" applyFont="1" applyFill="1" applyBorder="1" applyAlignment="1" applyProtection="1">
      <alignment horizontal="left" vertical="center" indent="1"/>
    </xf>
    <xf numFmtId="167" fontId="22" fillId="0" borderId="0" xfId="0" applyNumberFormat="1" applyFont="1" applyFill="1" applyBorder="1" applyAlignment="1" applyProtection="1">
      <alignment horizontal="left" vertical="center" inden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165" fontId="24" fillId="0" borderId="6" xfId="0" applyNumberFormat="1" applyFont="1" applyBorder="1" applyAlignment="1">
      <alignment horizontal="left"/>
    </xf>
    <xf numFmtId="0" fontId="25" fillId="5" borderId="10" xfId="0" applyFont="1" applyFill="1" applyBorder="1" applyAlignment="1">
      <alignment vertical="center" wrapText="1"/>
    </xf>
    <xf numFmtId="0" fontId="21" fillId="7" borderId="12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top" wrapText="1"/>
    </xf>
    <xf numFmtId="0" fontId="23" fillId="0" borderId="18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/>
    </xf>
    <xf numFmtId="165" fontId="12" fillId="0" borderId="7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165" fontId="9" fillId="0" borderId="7" xfId="0" applyNumberFormat="1" applyFont="1" applyBorder="1" applyAlignment="1" applyProtection="1">
      <alignment horizontal="center" vertical="center"/>
      <protection locked="0"/>
    </xf>
    <xf numFmtId="165" fontId="9" fillId="0" borderId="7" xfId="0" applyNumberFormat="1" applyFont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2" xfId="0" applyNumberFormat="1" applyFont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25" fillId="6" borderId="10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 customBuiltin="1"/>
    <cellStyle name="Normal 2" xfId="2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7" formatCode="&quot;RD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7" formatCode="&quot;RD$&quot;#,##0.0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#,##0.0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7" formatCode="&quot;RD$&quot;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#,##0.0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#,##0.0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#,##0.00\ &quot;€&quot;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5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/>
        <outline/>
        <shadow/>
        <u val="none"/>
        <vertAlign val="baseline"/>
        <sz val="10"/>
        <color theme="1"/>
        <name val="Calibri"/>
        <scheme val="major"/>
      </font>
      <protection locked="1"/>
    </dxf>
    <dxf>
      <alignment horizontal="left" vertical="center" textRotation="0" indent="0" justifyLastLine="0" shrinkToFit="0" readingOrder="0"/>
      <protection locked="1"/>
    </dxf>
    <dxf>
      <font>
        <b/>
        <strike/>
        <outline/>
        <shadow/>
        <u val="none"/>
        <vertAlign val="baseline"/>
        <sz val="10"/>
        <color theme="0"/>
        <name val="Calibri"/>
        <scheme val="major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color theme="1" tint="0.14993743705557422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3"/>
      <tableStyleElement type="headerRow" dxfId="22"/>
      <tableStyleElement type="totalRow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212911</xdr:colOff>
      <xdr:row>0</xdr:row>
      <xdr:rowOff>185265</xdr:rowOff>
    </xdr:from>
    <xdr:to>
      <xdr:col>10</xdr:col>
      <xdr:colOff>11203</xdr:colOff>
      <xdr:row>3</xdr:row>
      <xdr:rowOff>22412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6176" y="185265"/>
          <a:ext cx="1255059" cy="688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1800225</xdr:colOff>
          <xdr:row>20</xdr:row>
          <xdr:rowOff>0</xdr:rowOff>
        </xdr:from>
        <xdr:to>
          <xdr:col>4</xdr:col>
          <xdr:colOff>0</xdr:colOff>
          <xdr:row>21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D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Enviar Mail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stidy.santana\Downloads\Especificaciones-Tecnic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Pedido"/>
      <sheetName val="Detalle T. Terminales"/>
      <sheetName val="Detalle MemoriasHBA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astos" displayName="Gastos" ref="B16:J29" totalsRowCount="1" headerRowDxfId="20" dataDxfId="19" totalsRowDxfId="18">
  <tableColumns count="9">
    <tableColumn id="1" xr3:uid="{00000000-0010-0000-0000-000001000000}" name="Cantidad" dataDxfId="17" totalsRowDxfId="16"/>
    <tableColumn id="2" xr3:uid="{00000000-0010-0000-0000-000002000000}" name="Unidad" dataDxfId="15" totalsRowDxfId="14"/>
    <tableColumn id="3" xr3:uid="{00000000-0010-0000-0000-000003000000}" name="Código SAP" dataDxfId="13" totalsRowDxfId="12"/>
    <tableColumn id="8" xr3:uid="{00000000-0010-0000-0000-000008000000}" name="Código Proceso" dataDxfId="11" totalsRowDxfId="10"/>
    <tableColumn id="4" xr3:uid="{00000000-0010-0000-0000-000004000000}" name="Descripción" dataDxfId="9" totalsRowDxfId="8"/>
    <tableColumn id="5" xr3:uid="{00000000-0010-0000-0000-000005000000}" name="Imputación" dataDxfId="7" totalsRowDxfId="6"/>
    <tableColumn id="6" xr3:uid="{00000000-0010-0000-0000-000006000000}" name="Valor Referencial (Unitario, RD$) con impuestos" dataDxfId="5" totalsRowDxfId="4">
      <calculatedColumnFormula>9200.89*1.18</calculatedColumnFormula>
    </tableColumn>
    <tableColumn id="7" xr3:uid="{00000000-0010-0000-0000-000007000000}" name="Proyecto de inversión / Centro de Costo" dataDxfId="3" totalsRowDxfId="2"/>
    <tableColumn id="13" xr3:uid="{00000000-0010-0000-0000-00000D000000}" name="Total" totalsRowFunction="custom" dataDxfId="1" totalsRowDxfId="0">
      <calculatedColumnFormula>Gastos[[#This Row],[Valor Referencial (Unitario, RD$) con impuestos]]*Gastos[[#This Row],[Cantidad]]</calculatedColumnFormula>
      <totalsRowFormula>SUM(Gastos[Total])</totalsRowFormula>
    </tableColumn>
  </tableColumns>
  <tableStyleInfo name="Travel Expense Report" showFirstColumn="0" showLastColumn="1" showRowStripes="1" showColumnStripes="0"/>
  <extLst>
    <ext xmlns:x14="http://schemas.microsoft.com/office/spreadsheetml/2009/9/main" uri="{504A1905-F514-4f6f-8877-14C23A59335A}">
      <x14:table altText="Gastos" altTextSummary="Lista de detalles de gastos como Fecha, Descripción, Billetes de avión, Alojamiento, Transporte terrestre, Comidas y propinas, Conferencias y seminarios, Kilómetros, Reembolso de kilometraje, Varios, Tipo de cambio de divisa, Divisa del gasto y Total.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autoPageBreaks="0" fitToPage="1"/>
  </sheetPr>
  <dimension ref="B2:N41"/>
  <sheetViews>
    <sheetView showGridLines="0" topLeftCell="B13" zoomScale="110" zoomScaleNormal="110" zoomScaleSheetLayoutView="85" workbookViewId="0">
      <selection activeCell="B32" sqref="B32:J32"/>
    </sheetView>
  </sheetViews>
  <sheetFormatPr baseColWidth="10" defaultColWidth="11.5" defaultRowHeight="15.75" x14ac:dyDescent="0.25"/>
  <cols>
    <col min="1" max="1" width="2" style="6" customWidth="1"/>
    <col min="2" max="2" width="13.75" style="6" bestFit="1" customWidth="1"/>
    <col min="3" max="3" width="8.5" style="6" customWidth="1"/>
    <col min="4" max="5" width="21.125" style="6" customWidth="1"/>
    <col min="6" max="6" width="43.625" style="6" customWidth="1"/>
    <col min="7" max="7" width="8.75" style="6" bestFit="1" customWidth="1"/>
    <col min="8" max="8" width="20.125" style="6" customWidth="1"/>
    <col min="9" max="9" width="28.75" style="6" bestFit="1" customWidth="1"/>
    <col min="10" max="10" width="19.125" style="6" customWidth="1"/>
    <col min="11" max="11" width="3.75" style="6" customWidth="1"/>
    <col min="12" max="12" width="11.125" style="6" customWidth="1"/>
    <col min="13" max="13" width="13.125" style="6" customWidth="1"/>
    <col min="14" max="14" width="8.5" style="6" customWidth="1"/>
    <col min="15" max="15" width="11.125" style="6" customWidth="1"/>
    <col min="16" max="16" width="1.625" style="6" customWidth="1"/>
    <col min="17" max="16384" width="11.5" style="6"/>
  </cols>
  <sheetData>
    <row r="2" spans="2:14" ht="47.25" customHeight="1" x14ac:dyDescent="0.25">
      <c r="B2" s="65" t="s">
        <v>3</v>
      </c>
      <c r="C2" s="65"/>
      <c r="D2" s="65"/>
      <c r="E2" s="65"/>
      <c r="F2" s="65"/>
      <c r="G2" s="65"/>
      <c r="H2" s="65"/>
      <c r="I2" s="65"/>
      <c r="J2" s="65"/>
      <c r="K2" s="6" t="s">
        <v>2</v>
      </c>
    </row>
    <row r="3" spans="2:14" ht="3.75" customHeight="1" x14ac:dyDescent="0.25">
      <c r="B3" s="65"/>
      <c r="C3" s="65"/>
      <c r="D3" s="65"/>
      <c r="E3" s="65"/>
      <c r="F3" s="65"/>
      <c r="G3" s="65"/>
      <c r="H3" s="65"/>
      <c r="I3" s="65"/>
      <c r="J3" s="65"/>
    </row>
    <row r="4" spans="2:14" ht="22.5" customHeight="1" x14ac:dyDescent="0.25">
      <c r="B4" s="7"/>
    </row>
    <row r="5" spans="2:14" ht="15" customHeight="1" x14ac:dyDescent="0.25">
      <c r="C5" s="8" t="s">
        <v>13</v>
      </c>
      <c r="D5" s="66" t="s">
        <v>145</v>
      </c>
      <c r="E5" s="67"/>
      <c r="F5" s="68"/>
      <c r="I5" s="8" t="s">
        <v>14</v>
      </c>
      <c r="J5" s="24">
        <v>44267</v>
      </c>
    </row>
    <row r="6" spans="2:14" ht="6" customHeight="1" x14ac:dyDescent="0.25">
      <c r="B6" s="8"/>
      <c r="C6" s="9"/>
      <c r="D6" s="10"/>
      <c r="E6" s="10"/>
      <c r="I6" s="11"/>
      <c r="J6" s="11"/>
      <c r="K6" s="12"/>
    </row>
    <row r="7" spans="2:14" ht="15" customHeight="1" x14ac:dyDescent="0.25">
      <c r="C7" s="8" t="s">
        <v>0</v>
      </c>
      <c r="D7" s="19" t="s">
        <v>21</v>
      </c>
      <c r="E7" s="36"/>
      <c r="I7" s="8" t="s">
        <v>5</v>
      </c>
      <c r="J7" s="24">
        <v>44377</v>
      </c>
    </row>
    <row r="8" spans="2:14" ht="6" customHeight="1" x14ac:dyDescent="0.25">
      <c r="C8" s="8"/>
      <c r="D8" s="13"/>
      <c r="E8" s="13"/>
      <c r="K8" s="12"/>
      <c r="L8" s="12"/>
      <c r="M8" s="12"/>
      <c r="N8" s="12"/>
    </row>
    <row r="9" spans="2:14" ht="15" customHeight="1" x14ac:dyDescent="0.25">
      <c r="C9" s="8" t="s">
        <v>7</v>
      </c>
      <c r="D9" s="14">
        <f>Gastos[[#Totals],[Total]]</f>
        <v>34097416.840000004</v>
      </c>
      <c r="E9" s="37"/>
      <c r="I9" s="8" t="s">
        <v>6</v>
      </c>
      <c r="J9" s="20" t="s">
        <v>22</v>
      </c>
      <c r="K9" s="12"/>
      <c r="L9" s="12"/>
      <c r="M9" s="12"/>
      <c r="N9" s="12"/>
    </row>
    <row r="10" spans="2:14" ht="6" customHeight="1" x14ac:dyDescent="0.25">
      <c r="C10" s="8"/>
      <c r="D10" s="13"/>
      <c r="E10" s="13"/>
      <c r="K10" s="12"/>
      <c r="L10" s="12"/>
      <c r="M10" s="12"/>
      <c r="N10" s="12"/>
    </row>
    <row r="11" spans="2:14" x14ac:dyDescent="0.2">
      <c r="B11" s="15" t="s">
        <v>16</v>
      </c>
      <c r="C11" s="64" t="s">
        <v>33</v>
      </c>
      <c r="D11" s="64"/>
      <c r="E11" s="64"/>
      <c r="F11" s="64"/>
      <c r="G11" s="64"/>
      <c r="H11" s="64"/>
      <c r="I11" s="64"/>
      <c r="J11" s="64"/>
    </row>
    <row r="12" spans="2:14" x14ac:dyDescent="0.25">
      <c r="B12" s="64"/>
      <c r="C12" s="64"/>
      <c r="D12" s="64"/>
      <c r="E12" s="64"/>
      <c r="F12" s="64"/>
      <c r="G12" s="64"/>
      <c r="H12" s="64"/>
      <c r="I12" s="64"/>
      <c r="J12" s="64"/>
    </row>
    <row r="13" spans="2:14" x14ac:dyDescent="0.25">
      <c r="B13" s="64"/>
      <c r="C13" s="64"/>
      <c r="D13" s="64"/>
      <c r="E13" s="64"/>
      <c r="F13" s="64"/>
      <c r="G13" s="64"/>
      <c r="H13" s="64"/>
      <c r="I13" s="64"/>
      <c r="J13" s="64"/>
    </row>
    <row r="14" spans="2:14" x14ac:dyDescent="0.25">
      <c r="B14" s="21"/>
      <c r="C14" s="21"/>
      <c r="D14" s="21"/>
      <c r="E14" s="21"/>
      <c r="F14" s="22"/>
      <c r="G14" s="21"/>
      <c r="H14" s="21"/>
      <c r="I14" s="21"/>
      <c r="J14" s="21"/>
    </row>
    <row r="15" spans="2:14" ht="6" customHeight="1" x14ac:dyDescent="0.25">
      <c r="B15" s="16"/>
      <c r="C15" s="17"/>
      <c r="D15" s="17"/>
      <c r="E15" s="17"/>
      <c r="F15" s="17"/>
      <c r="G15" s="17"/>
      <c r="H15" s="17"/>
      <c r="I15" s="17"/>
      <c r="J15" s="17"/>
    </row>
    <row r="16" spans="2:14" s="12" customFormat="1" ht="25.5" x14ac:dyDescent="0.25">
      <c r="B16" s="5" t="s">
        <v>8</v>
      </c>
      <c r="C16" s="5" t="s">
        <v>4</v>
      </c>
      <c r="D16" s="5" t="s">
        <v>18</v>
      </c>
      <c r="E16" s="5" t="s">
        <v>27</v>
      </c>
      <c r="F16" s="5" t="s">
        <v>9</v>
      </c>
      <c r="G16" s="5" t="s">
        <v>10</v>
      </c>
      <c r="H16" s="5" t="s">
        <v>20</v>
      </c>
      <c r="I16" s="18" t="s">
        <v>11</v>
      </c>
      <c r="J16" s="18" t="s">
        <v>1</v>
      </c>
    </row>
    <row r="17" spans="2:10" x14ac:dyDescent="0.25">
      <c r="B17" s="26">
        <v>160</v>
      </c>
      <c r="C17" s="26" t="s">
        <v>4</v>
      </c>
      <c r="D17" s="25">
        <v>1010076</v>
      </c>
      <c r="E17" s="39" t="s">
        <v>143</v>
      </c>
      <c r="F17" s="31" t="s">
        <v>25</v>
      </c>
      <c r="G17" s="27" t="s">
        <v>24</v>
      </c>
      <c r="H17" s="28">
        <v>60000</v>
      </c>
      <c r="I17" s="27" t="s">
        <v>28</v>
      </c>
      <c r="J17" s="38">
        <f>Gastos[[#This Row],[Valor Referencial (Unitario, RD$) con impuestos]]*Gastos[[#This Row],[Cantidad]]</f>
        <v>9600000</v>
      </c>
    </row>
    <row r="18" spans="2:10" x14ac:dyDescent="0.25">
      <c r="B18" s="32">
        <v>90</v>
      </c>
      <c r="C18" s="33" t="s">
        <v>4</v>
      </c>
      <c r="D18" s="25">
        <v>1010158</v>
      </c>
      <c r="E18" s="39" t="s">
        <v>143</v>
      </c>
      <c r="F18" s="31" t="s">
        <v>23</v>
      </c>
      <c r="G18" s="34" t="s">
        <v>24</v>
      </c>
      <c r="H18" s="28">
        <v>72300</v>
      </c>
      <c r="I18" s="27" t="s">
        <v>28</v>
      </c>
      <c r="J18" s="38">
        <f>Gastos[[#This Row],[Valor Referencial (Unitario, RD$) con impuestos]]*Gastos[[#This Row],[Cantidad]]</f>
        <v>6507000</v>
      </c>
    </row>
    <row r="19" spans="2:10" x14ac:dyDescent="0.25">
      <c r="B19" s="32">
        <v>20</v>
      </c>
      <c r="C19" s="33" t="s">
        <v>4</v>
      </c>
      <c r="D19" s="25">
        <v>1012040</v>
      </c>
      <c r="E19" s="39" t="s">
        <v>143</v>
      </c>
      <c r="F19" s="40" t="s">
        <v>29</v>
      </c>
      <c r="G19" s="34" t="s">
        <v>24</v>
      </c>
      <c r="H19" s="28">
        <v>20000</v>
      </c>
      <c r="I19" s="27" t="s">
        <v>28</v>
      </c>
      <c r="J19" s="38">
        <f>Gastos[[#This Row],[Valor Referencial (Unitario, RD$) con impuestos]]*Gastos[[#This Row],[Cantidad]]</f>
        <v>400000</v>
      </c>
    </row>
    <row r="20" spans="2:10" x14ac:dyDescent="0.25">
      <c r="B20" s="32">
        <v>20</v>
      </c>
      <c r="C20" s="33" t="s">
        <v>4</v>
      </c>
      <c r="D20" s="25">
        <v>1014193</v>
      </c>
      <c r="E20" s="39" t="s">
        <v>143</v>
      </c>
      <c r="F20" s="40" t="s">
        <v>31</v>
      </c>
      <c r="G20" s="34" t="s">
        <v>24</v>
      </c>
      <c r="H20" s="28">
        <v>15000</v>
      </c>
      <c r="I20" s="27" t="s">
        <v>28</v>
      </c>
      <c r="J20" s="38">
        <f>Gastos[[#This Row],[Valor Referencial (Unitario, RD$) con impuestos]]*Gastos[[#This Row],[Cantidad]]</f>
        <v>300000</v>
      </c>
    </row>
    <row r="21" spans="2:10" x14ac:dyDescent="0.25">
      <c r="B21" s="32">
        <v>3</v>
      </c>
      <c r="C21" s="33" t="s">
        <v>4</v>
      </c>
      <c r="D21" s="25">
        <v>1014194</v>
      </c>
      <c r="E21" s="39" t="s">
        <v>143</v>
      </c>
      <c r="F21" s="40" t="s">
        <v>148</v>
      </c>
      <c r="G21" s="34" t="s">
        <v>24</v>
      </c>
      <c r="H21" s="28">
        <v>515000</v>
      </c>
      <c r="I21" s="27" t="s">
        <v>28</v>
      </c>
      <c r="J21" s="38">
        <f>Gastos[[#This Row],[Valor Referencial (Unitario, RD$) con impuestos]]*Gastos[[#This Row],[Cantidad]]</f>
        <v>1545000</v>
      </c>
    </row>
    <row r="22" spans="2:10" x14ac:dyDescent="0.25">
      <c r="B22" s="26">
        <v>50</v>
      </c>
      <c r="C22" s="26" t="s">
        <v>4</v>
      </c>
      <c r="D22" s="25">
        <v>1010092</v>
      </c>
      <c r="E22" s="39" t="s">
        <v>143</v>
      </c>
      <c r="F22" s="31" t="s">
        <v>26</v>
      </c>
      <c r="G22" s="27" t="s">
        <v>24</v>
      </c>
      <c r="H22" s="28">
        <v>20000</v>
      </c>
      <c r="I22" s="27" t="s">
        <v>28</v>
      </c>
      <c r="J22" s="38">
        <f>Gastos[[#This Row],[Valor Referencial (Unitario, RD$) con impuestos]]*Gastos[[#This Row],[Cantidad]]</f>
        <v>1000000</v>
      </c>
    </row>
    <row r="23" spans="2:10" x14ac:dyDescent="0.25">
      <c r="B23" s="32">
        <v>10</v>
      </c>
      <c r="C23" s="26" t="s">
        <v>4</v>
      </c>
      <c r="D23" s="25">
        <v>1032174</v>
      </c>
      <c r="E23" s="39" t="s">
        <v>143</v>
      </c>
      <c r="F23" s="31" t="s">
        <v>32</v>
      </c>
      <c r="G23" s="27" t="s">
        <v>24</v>
      </c>
      <c r="H23" s="28">
        <v>30000</v>
      </c>
      <c r="I23" s="27" t="s">
        <v>28</v>
      </c>
      <c r="J23" s="38">
        <f>Gastos[[#This Row],[Valor Referencial (Unitario, RD$) con impuestos]]*Gastos[[#This Row],[Cantidad]]</f>
        <v>300000</v>
      </c>
    </row>
    <row r="24" spans="2:10" x14ac:dyDescent="0.25">
      <c r="B24" s="26">
        <v>20</v>
      </c>
      <c r="C24" s="26" t="s">
        <v>4</v>
      </c>
      <c r="D24" s="25">
        <v>1010097</v>
      </c>
      <c r="E24" s="39" t="s">
        <v>143</v>
      </c>
      <c r="F24" s="31" t="s">
        <v>30</v>
      </c>
      <c r="G24" s="27" t="s">
        <v>24</v>
      </c>
      <c r="H24" s="28">
        <v>40000</v>
      </c>
      <c r="I24" s="27" t="s">
        <v>28</v>
      </c>
      <c r="J24" s="38">
        <f>Gastos[[#This Row],[Valor Referencial (Unitario, RD$) con impuestos]]*Gastos[[#This Row],[Cantidad]]</f>
        <v>800000</v>
      </c>
    </row>
    <row r="25" spans="2:10" x14ac:dyDescent="0.25">
      <c r="B25" s="32">
        <v>20</v>
      </c>
      <c r="C25" s="33" t="s">
        <v>4</v>
      </c>
      <c r="D25" s="25">
        <v>1010158</v>
      </c>
      <c r="E25" s="39" t="s">
        <v>143</v>
      </c>
      <c r="F25" s="40" t="s">
        <v>155</v>
      </c>
      <c r="G25" s="34" t="s">
        <v>24</v>
      </c>
      <c r="H25" s="28">
        <v>60000</v>
      </c>
      <c r="I25" s="27" t="s">
        <v>28</v>
      </c>
      <c r="J25" s="38">
        <f>Gastos[[#This Row],[Valor Referencial (Unitario, RD$) con impuestos]]*Gastos[[#This Row],[Cantidad]]</f>
        <v>1200000</v>
      </c>
    </row>
    <row r="26" spans="2:10" ht="47.25" x14ac:dyDescent="0.25">
      <c r="B26" s="26">
        <v>6</v>
      </c>
      <c r="C26" s="26" t="s">
        <v>4</v>
      </c>
      <c r="D26" s="25">
        <v>1012300</v>
      </c>
      <c r="E26" s="39" t="s">
        <v>156</v>
      </c>
      <c r="F26" s="31" t="s">
        <v>34</v>
      </c>
      <c r="G26" s="34" t="s">
        <v>24</v>
      </c>
      <c r="H26" s="28">
        <v>1700436.14</v>
      </c>
      <c r="I26" s="34" t="s">
        <v>144</v>
      </c>
      <c r="J26" s="38">
        <f>Gastos[[#This Row],[Valor Referencial (Unitario, RD$) con impuestos]]*Gastos[[#This Row],[Cantidad]]</f>
        <v>10202616.84</v>
      </c>
    </row>
    <row r="27" spans="2:10" ht="30" x14ac:dyDescent="0.25">
      <c r="B27" s="48">
        <v>2</v>
      </c>
      <c r="C27" s="26" t="s">
        <v>4</v>
      </c>
      <c r="D27" s="25">
        <v>1012300</v>
      </c>
      <c r="E27" s="39" t="s">
        <v>157</v>
      </c>
      <c r="F27" s="47" t="s">
        <v>146</v>
      </c>
      <c r="G27" s="34" t="s">
        <v>24</v>
      </c>
      <c r="H27" s="28">
        <v>498400</v>
      </c>
      <c r="I27" s="34" t="s">
        <v>144</v>
      </c>
      <c r="J27" s="38">
        <f>Gastos[[#This Row],[Valor Referencial (Unitario, RD$) con impuestos]]*Gastos[[#This Row],[Cantidad]]</f>
        <v>996800</v>
      </c>
    </row>
    <row r="28" spans="2:10" x14ac:dyDescent="0.25">
      <c r="B28" s="26">
        <v>1</v>
      </c>
      <c r="C28" s="26" t="s">
        <v>4</v>
      </c>
      <c r="D28" s="25">
        <v>1012300</v>
      </c>
      <c r="E28" s="39" t="s">
        <v>158</v>
      </c>
      <c r="F28" s="31" t="s">
        <v>147</v>
      </c>
      <c r="G28" s="34" t="s">
        <v>24</v>
      </c>
      <c r="H28" s="28">
        <v>1246000</v>
      </c>
      <c r="I28" s="34" t="s">
        <v>144</v>
      </c>
      <c r="J28" s="38">
        <f>Gastos[[#This Row],[Valor Referencial (Unitario, RD$) con impuestos]]*Gastos[[#This Row],[Cantidad]]</f>
        <v>1246000</v>
      </c>
    </row>
    <row r="29" spans="2:10" x14ac:dyDescent="0.25">
      <c r="B29" s="42"/>
      <c r="C29" s="42"/>
      <c r="D29" s="42"/>
      <c r="E29" s="42"/>
      <c r="F29" s="42"/>
      <c r="G29" s="42"/>
      <c r="H29" s="42"/>
      <c r="I29" s="42"/>
      <c r="J29" s="43">
        <f>SUM(Gastos[Total])</f>
        <v>34097416.840000004</v>
      </c>
    </row>
    <row r="31" spans="2:10" x14ac:dyDescent="0.25">
      <c r="B31" s="62" t="s">
        <v>12</v>
      </c>
      <c r="C31" s="62"/>
      <c r="D31" s="62"/>
      <c r="E31" s="35"/>
    </row>
    <row r="32" spans="2:10" x14ac:dyDescent="0.25">
      <c r="B32" s="64"/>
      <c r="C32" s="64"/>
      <c r="D32" s="64"/>
      <c r="E32" s="64"/>
      <c r="F32" s="64"/>
      <c r="G32" s="64"/>
      <c r="H32" s="64"/>
      <c r="I32" s="64"/>
      <c r="J32" s="64"/>
    </row>
    <row r="33" spans="2:10" x14ac:dyDescent="0.25">
      <c r="B33" s="63"/>
      <c r="C33" s="63"/>
      <c r="D33" s="63"/>
      <c r="E33" s="63"/>
      <c r="F33" s="63"/>
      <c r="G33" s="63"/>
      <c r="H33" s="63"/>
      <c r="I33" s="63"/>
      <c r="J33" s="63"/>
    </row>
    <row r="34" spans="2:10" x14ac:dyDescent="0.25">
      <c r="B34" s="63"/>
      <c r="C34" s="63"/>
      <c r="D34" s="63"/>
      <c r="E34" s="63"/>
      <c r="F34" s="63"/>
      <c r="G34" s="63"/>
      <c r="H34" s="63"/>
      <c r="I34" s="63"/>
      <c r="J34" s="63"/>
    </row>
    <row r="35" spans="2:10" x14ac:dyDescent="0.25">
      <c r="B35" s="63"/>
      <c r="C35" s="63"/>
      <c r="D35" s="63"/>
      <c r="E35" s="63"/>
      <c r="F35" s="63"/>
      <c r="G35" s="63"/>
      <c r="H35" s="63"/>
      <c r="I35" s="63"/>
      <c r="J35" s="63"/>
    </row>
    <row r="36" spans="2:10" x14ac:dyDescent="0.25">
      <c r="B36" s="60"/>
      <c r="C36" s="60"/>
      <c r="D36" s="60"/>
      <c r="E36" s="60"/>
      <c r="F36" s="60"/>
      <c r="G36" s="60"/>
      <c r="H36" s="60"/>
      <c r="I36" s="60"/>
      <c r="J36" s="60"/>
    </row>
    <row r="38" spans="2:10" x14ac:dyDescent="0.25">
      <c r="B38" s="62" t="s">
        <v>17</v>
      </c>
      <c r="C38" s="62"/>
      <c r="D38" s="62"/>
      <c r="E38" s="35"/>
    </row>
    <row r="39" spans="2:10" x14ac:dyDescent="0.25">
      <c r="B39" s="60"/>
      <c r="C39" s="60"/>
      <c r="D39" s="60"/>
      <c r="E39" s="60"/>
      <c r="F39" s="60"/>
      <c r="G39" s="60"/>
      <c r="H39" s="60"/>
      <c r="I39" s="60"/>
      <c r="J39" s="60"/>
    </row>
    <row r="40" spans="2:10" x14ac:dyDescent="0.25">
      <c r="B40" s="61" t="s">
        <v>19</v>
      </c>
      <c r="C40" s="61"/>
      <c r="D40" s="61"/>
      <c r="E40" s="61"/>
      <c r="F40" s="61"/>
      <c r="G40" s="61"/>
      <c r="H40" s="61"/>
      <c r="I40" s="61"/>
      <c r="J40" s="61"/>
    </row>
    <row r="41" spans="2:10" x14ac:dyDescent="0.25">
      <c r="B41" s="23"/>
      <c r="C41" s="23"/>
      <c r="D41" s="23"/>
      <c r="E41" s="23"/>
      <c r="F41" s="23"/>
      <c r="G41" s="23"/>
      <c r="H41" s="23"/>
      <c r="I41" s="23"/>
      <c r="J41" s="23"/>
    </row>
  </sheetData>
  <dataConsolidate/>
  <mergeCells count="14">
    <mergeCell ref="B12:J12"/>
    <mergeCell ref="B13:J13"/>
    <mergeCell ref="B2:J3"/>
    <mergeCell ref="D5:F5"/>
    <mergeCell ref="B32:J32"/>
    <mergeCell ref="C11:J11"/>
    <mergeCell ref="B39:J39"/>
    <mergeCell ref="B40:J40"/>
    <mergeCell ref="B31:D31"/>
    <mergeCell ref="B38:D38"/>
    <mergeCell ref="B33:J33"/>
    <mergeCell ref="B34:J34"/>
    <mergeCell ref="B35:J35"/>
    <mergeCell ref="B36:J36"/>
  </mergeCells>
  <dataValidations count="3">
    <dataValidation type="list" allowBlank="1" showInputMessage="1" showErrorMessage="1" sqref="J9" xr:uid="{00000000-0002-0000-0000-000000000000}">
      <formula1>"Si,No"</formula1>
    </dataValidation>
    <dataValidation type="list" allowBlank="1" showInputMessage="1" showErrorMessage="1" sqref="D7:E7" xr:uid="{00000000-0002-0000-0000-000001000000}">
      <formula1>"Telecomnicaciones,Infraestructura,Sistemas,Servicios,Proyectos,SAP"</formula1>
    </dataValidation>
    <dataValidation type="list" allowBlank="1" showInputMessage="1" showErrorMessage="1" sqref="G17:G28" xr:uid="{00000000-0002-0000-0000-000002000000}">
      <formula1>"Inversión, Gasto"</formula1>
    </dataValidation>
  </dataValidations>
  <printOptions horizontalCentered="1"/>
  <pageMargins left="0.25" right="0.25" top="0.75" bottom="0.75" header="0.3" footer="0.3"/>
  <pageSetup scale="55" fitToHeight="0" orientation="landscape" r:id="rId1"/>
  <headerFooter differentFirst="1">
    <oddFooter>Page &amp;P of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A2:G19"/>
  <sheetViews>
    <sheetView showGridLines="0" tabSelected="1" topLeftCell="A10" zoomScale="120" zoomScaleNormal="120" zoomScaleSheetLayoutView="70" workbookViewId="0">
      <selection activeCell="C11" sqref="C11"/>
    </sheetView>
  </sheetViews>
  <sheetFormatPr baseColWidth="10" defaultColWidth="11" defaultRowHeight="15.75" x14ac:dyDescent="0.25"/>
  <cols>
    <col min="1" max="1" width="2.875" style="1" customWidth="1"/>
    <col min="2" max="2" width="14.5" style="1" bestFit="1" customWidth="1"/>
    <col min="3" max="3" width="50" style="1" bestFit="1" customWidth="1"/>
    <col min="4" max="4" width="26.875" style="1" bestFit="1" customWidth="1"/>
    <col min="5" max="5" width="2.875" style="1" customWidth="1"/>
    <col min="6" max="16384" width="11" style="1"/>
  </cols>
  <sheetData>
    <row r="2" spans="1:7" ht="15.75" customHeight="1" x14ac:dyDescent="0.25">
      <c r="B2" s="71" t="s">
        <v>15</v>
      </c>
      <c r="C2" s="71"/>
      <c r="D2" s="71"/>
    </row>
    <row r="3" spans="1:7" ht="15.75" customHeight="1" x14ac:dyDescent="0.25">
      <c r="B3" s="71"/>
      <c r="C3" s="71"/>
      <c r="D3" s="71"/>
    </row>
    <row r="5" spans="1:7" x14ac:dyDescent="0.25">
      <c r="A5" s="2"/>
      <c r="B5" s="45" t="s">
        <v>13</v>
      </c>
      <c r="C5" s="72" t="str">
        <f>'Solicitud Pedido'!D5</f>
        <v>Compra equipos TI para operativa empresa</v>
      </c>
      <c r="D5" s="72"/>
      <c r="E5" s="2"/>
      <c r="F5" s="44"/>
      <c r="G5" s="44"/>
    </row>
    <row r="6" spans="1:7" x14ac:dyDescent="0.25">
      <c r="D6" s="69" t="s">
        <v>15</v>
      </c>
    </row>
    <row r="7" spans="1:7" x14ac:dyDescent="0.25">
      <c r="B7" s="3" t="s">
        <v>8</v>
      </c>
      <c r="C7" s="3" t="s">
        <v>9</v>
      </c>
      <c r="D7" s="70"/>
    </row>
    <row r="8" spans="1:7" ht="30" x14ac:dyDescent="0.25">
      <c r="B8" s="4">
        <f>+'Solicitud Pedido'!B17</f>
        <v>160</v>
      </c>
      <c r="C8" s="30" t="str">
        <f>'Solicitud Pedido'!F17</f>
        <v>Desktop SFF</v>
      </c>
      <c r="D8" s="29" t="s">
        <v>75</v>
      </c>
    </row>
    <row r="9" spans="1:7" ht="30" x14ac:dyDescent="0.25">
      <c r="B9" s="4">
        <f>+'Solicitud Pedido'!B18</f>
        <v>90</v>
      </c>
      <c r="C9" s="30" t="str">
        <f>'Solicitud Pedido'!F18</f>
        <v>Laptop  Estándar</v>
      </c>
      <c r="D9" s="29" t="s">
        <v>75</v>
      </c>
    </row>
    <row r="10" spans="1:7" ht="23.1" customHeight="1" x14ac:dyDescent="0.25">
      <c r="B10" s="4">
        <f>+'Solicitud Pedido'!B19</f>
        <v>20</v>
      </c>
      <c r="C10" s="30" t="str">
        <f>'Solicitud Pedido'!F19</f>
        <v>Base Dual Monitores</v>
      </c>
      <c r="D10" s="29" t="s">
        <v>75</v>
      </c>
    </row>
    <row r="11" spans="1:7" ht="30" x14ac:dyDescent="0.25">
      <c r="B11" s="4">
        <f>+'Solicitud Pedido'!B20</f>
        <v>20</v>
      </c>
      <c r="C11" s="30" t="str">
        <f>'Solicitud Pedido'!F20</f>
        <v>Tablet</v>
      </c>
      <c r="D11" s="29" t="s">
        <v>75</v>
      </c>
    </row>
    <row r="12" spans="1:7" ht="30" x14ac:dyDescent="0.25">
      <c r="B12" s="4">
        <f>+'Solicitud Pedido'!B21</f>
        <v>3</v>
      </c>
      <c r="C12" s="30" t="str">
        <f>'Solicitud Pedido'!F21</f>
        <v>Pizarra Digital interactiva</v>
      </c>
      <c r="D12" s="29" t="s">
        <v>75</v>
      </c>
    </row>
    <row r="13" spans="1:7" ht="30" x14ac:dyDescent="0.25">
      <c r="B13" s="4">
        <f>+'Solicitud Pedido'!B22</f>
        <v>50</v>
      </c>
      <c r="C13" s="30" t="str">
        <f>'Solicitud Pedido'!F22</f>
        <v>Monitor 22"</v>
      </c>
      <c r="D13" s="29" t="s">
        <v>75</v>
      </c>
    </row>
    <row r="14" spans="1:7" ht="30" x14ac:dyDescent="0.25">
      <c r="B14" s="4">
        <f>+'Solicitud Pedido'!B23</f>
        <v>10</v>
      </c>
      <c r="C14" s="30" t="str">
        <f>+'Solicitud Pedido'!F23</f>
        <v>Lectores Óptico Inalámbrico/Scanner de mano</v>
      </c>
      <c r="D14" s="29" t="s">
        <v>75</v>
      </c>
    </row>
    <row r="15" spans="1:7" ht="30" x14ac:dyDescent="0.25">
      <c r="B15" s="4">
        <f>+'Solicitud Pedido'!B24</f>
        <v>20</v>
      </c>
      <c r="C15" s="30" t="str">
        <f>'Solicitud Pedido'!F24</f>
        <v xml:space="preserve">Monitor  55" (TV) </v>
      </c>
      <c r="D15" s="29" t="s">
        <v>75</v>
      </c>
    </row>
    <row r="16" spans="1:7" ht="30" x14ac:dyDescent="0.25">
      <c r="B16" s="4">
        <v>20</v>
      </c>
      <c r="C16" s="49" t="s">
        <v>155</v>
      </c>
      <c r="D16" s="29" t="s">
        <v>75</v>
      </c>
    </row>
    <row r="17" spans="2:4" ht="30" x14ac:dyDescent="0.25">
      <c r="B17" s="4">
        <v>6</v>
      </c>
      <c r="C17" s="30" t="s">
        <v>76</v>
      </c>
      <c r="D17" s="29" t="s">
        <v>75</v>
      </c>
    </row>
    <row r="18" spans="2:4" ht="30" x14ac:dyDescent="0.25">
      <c r="B18" s="4">
        <v>2</v>
      </c>
      <c r="C18" s="46" t="s">
        <v>146</v>
      </c>
      <c r="D18" s="29" t="s">
        <v>75</v>
      </c>
    </row>
    <row r="19" spans="2:4" ht="30" x14ac:dyDescent="0.25">
      <c r="B19" s="4">
        <v>1</v>
      </c>
      <c r="C19" s="30" t="s">
        <v>147</v>
      </c>
      <c r="D19" s="29" t="s">
        <v>75</v>
      </c>
    </row>
  </sheetData>
  <mergeCells count="3">
    <mergeCell ref="D6:D7"/>
    <mergeCell ref="B2:D3"/>
    <mergeCell ref="C5:D5"/>
  </mergeCells>
  <pageMargins left="0.7" right="0.7" top="0.75" bottom="0.7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Mail_ActiveSheet">
                <anchor moveWithCells="1" sizeWithCells="1">
                  <from>
                    <xdr:col>2</xdr:col>
                    <xdr:colOff>1800225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9"/>
  <sheetViews>
    <sheetView zoomScale="90" zoomScaleNormal="90" zoomScaleSheetLayoutView="100" workbookViewId="0">
      <selection activeCell="C6" sqref="C6"/>
    </sheetView>
  </sheetViews>
  <sheetFormatPr baseColWidth="10" defaultColWidth="8.625" defaultRowHeight="15.75" x14ac:dyDescent="0.25"/>
  <cols>
    <col min="1" max="1" width="5" style="41" bestFit="1" customWidth="1"/>
    <col min="2" max="2" width="77.5" style="41" customWidth="1"/>
    <col min="3" max="3" width="20.375" style="41" customWidth="1"/>
    <col min="4" max="4" width="68.125" style="41" customWidth="1"/>
    <col min="5" max="16384" width="8.625" style="41"/>
  </cols>
  <sheetData>
    <row r="1" spans="1:2" ht="16.5" customHeight="1" thickBot="1" x14ac:dyDescent="0.3">
      <c r="A1" s="73" t="s">
        <v>142</v>
      </c>
      <c r="B1" s="74"/>
    </row>
    <row r="2" spans="1:2" ht="15.75" customHeight="1" thickBot="1" x14ac:dyDescent="0.3">
      <c r="A2" s="75" t="s">
        <v>74</v>
      </c>
      <c r="B2" s="76"/>
    </row>
    <row r="3" spans="1:2" ht="13.5" customHeight="1" thickBot="1" x14ac:dyDescent="0.3">
      <c r="A3" s="50" t="s">
        <v>160</v>
      </c>
      <c r="B3" s="55" t="s">
        <v>159</v>
      </c>
    </row>
    <row r="4" spans="1:2" ht="16.5" thickBot="1" x14ac:dyDescent="0.3">
      <c r="A4" s="77">
        <v>1</v>
      </c>
      <c r="B4" s="51" t="str">
        <f>'Detalle Técnico'!C8</f>
        <v>Desktop SFF</v>
      </c>
    </row>
    <row r="5" spans="1:2" x14ac:dyDescent="0.25">
      <c r="A5" s="78"/>
      <c r="B5" s="52" t="s">
        <v>77</v>
      </c>
    </row>
    <row r="6" spans="1:2" x14ac:dyDescent="0.25">
      <c r="A6" s="78"/>
      <c r="B6" s="53" t="s">
        <v>78</v>
      </c>
    </row>
    <row r="7" spans="1:2" x14ac:dyDescent="0.25">
      <c r="A7" s="78"/>
      <c r="B7" s="53" t="s">
        <v>89</v>
      </c>
    </row>
    <row r="8" spans="1:2" x14ac:dyDescent="0.25">
      <c r="A8" s="78"/>
      <c r="B8" s="53" t="s">
        <v>79</v>
      </c>
    </row>
    <row r="9" spans="1:2" x14ac:dyDescent="0.25">
      <c r="A9" s="78"/>
      <c r="B9" s="53" t="s">
        <v>139</v>
      </c>
    </row>
    <row r="10" spans="1:2" x14ac:dyDescent="0.25">
      <c r="A10" s="78"/>
      <c r="B10" s="53" t="s">
        <v>82</v>
      </c>
    </row>
    <row r="11" spans="1:2" x14ac:dyDescent="0.25">
      <c r="A11" s="78"/>
      <c r="B11" s="53" t="s">
        <v>80</v>
      </c>
    </row>
    <row r="12" spans="1:2" x14ac:dyDescent="0.25">
      <c r="A12" s="78"/>
      <c r="B12" s="53" t="s">
        <v>81</v>
      </c>
    </row>
    <row r="13" spans="1:2" x14ac:dyDescent="0.25">
      <c r="A13" s="78"/>
      <c r="B13" s="53" t="s">
        <v>140</v>
      </c>
    </row>
    <row r="14" spans="1:2" ht="16.5" thickBot="1" x14ac:dyDescent="0.3">
      <c r="A14" s="79"/>
      <c r="B14" s="54" t="s">
        <v>151</v>
      </c>
    </row>
    <row r="15" spans="1:2" x14ac:dyDescent="0.25">
      <c r="A15" s="77">
        <v>2</v>
      </c>
      <c r="B15" s="56" t="s">
        <v>83</v>
      </c>
    </row>
    <row r="16" spans="1:2" x14ac:dyDescent="0.25">
      <c r="A16" s="78"/>
      <c r="B16" s="53" t="s">
        <v>77</v>
      </c>
    </row>
    <row r="17" spans="1:2" x14ac:dyDescent="0.25">
      <c r="A17" s="78"/>
      <c r="B17" s="53" t="s">
        <v>78</v>
      </c>
    </row>
    <row r="18" spans="1:2" x14ac:dyDescent="0.25">
      <c r="A18" s="78"/>
      <c r="B18" s="53" t="s">
        <v>89</v>
      </c>
    </row>
    <row r="19" spans="1:2" x14ac:dyDescent="0.25">
      <c r="A19" s="78"/>
      <c r="B19" s="53" t="s">
        <v>79</v>
      </c>
    </row>
    <row r="20" spans="1:2" x14ac:dyDescent="0.25">
      <c r="A20" s="78"/>
      <c r="B20" s="53" t="s">
        <v>84</v>
      </c>
    </row>
    <row r="21" spans="1:2" x14ac:dyDescent="0.25">
      <c r="A21" s="78"/>
      <c r="B21" s="53" t="s">
        <v>85</v>
      </c>
    </row>
    <row r="22" spans="1:2" x14ac:dyDescent="0.25">
      <c r="A22" s="78"/>
      <c r="B22" s="53" t="s">
        <v>86</v>
      </c>
    </row>
    <row r="23" spans="1:2" x14ac:dyDescent="0.25">
      <c r="A23" s="78"/>
      <c r="B23" s="53" t="s">
        <v>87</v>
      </c>
    </row>
    <row r="24" spans="1:2" x14ac:dyDescent="0.25">
      <c r="A24" s="78"/>
      <c r="B24" s="53" t="s">
        <v>90</v>
      </c>
    </row>
    <row r="25" spans="1:2" x14ac:dyDescent="0.25">
      <c r="A25" s="78"/>
      <c r="B25" s="53" t="s">
        <v>88</v>
      </c>
    </row>
    <row r="26" spans="1:2" ht="16.5" thickBot="1" x14ac:dyDescent="0.3">
      <c r="A26" s="79"/>
      <c r="B26" s="54" t="s">
        <v>151</v>
      </c>
    </row>
    <row r="27" spans="1:2" x14ac:dyDescent="0.25">
      <c r="A27" s="77">
        <v>3</v>
      </c>
      <c r="B27" s="56" t="str">
        <f>'Detalle Técnico'!C10</f>
        <v>Base Dual Monitores</v>
      </c>
    </row>
    <row r="28" spans="1:2" x14ac:dyDescent="0.25">
      <c r="A28" s="78"/>
      <c r="B28" s="53" t="s">
        <v>107</v>
      </c>
    </row>
    <row r="29" spans="1:2" x14ac:dyDescent="0.25">
      <c r="A29" s="78"/>
      <c r="B29" s="53" t="s">
        <v>106</v>
      </c>
    </row>
    <row r="30" spans="1:2" x14ac:dyDescent="0.25">
      <c r="A30" s="78"/>
      <c r="B30" s="53" t="s">
        <v>105</v>
      </c>
    </row>
    <row r="31" spans="1:2" ht="16.5" thickBot="1" x14ac:dyDescent="0.3">
      <c r="A31" s="79"/>
      <c r="B31" s="54" t="s">
        <v>104</v>
      </c>
    </row>
    <row r="32" spans="1:2" x14ac:dyDescent="0.25">
      <c r="A32" s="77">
        <v>4</v>
      </c>
      <c r="B32" s="56" t="str">
        <f>'Detalle Técnico'!C11</f>
        <v>Tablet</v>
      </c>
    </row>
    <row r="33" spans="1:2" x14ac:dyDescent="0.25">
      <c r="A33" s="78"/>
      <c r="B33" s="53" t="s">
        <v>108</v>
      </c>
    </row>
    <row r="34" spans="1:2" x14ac:dyDescent="0.25">
      <c r="A34" s="78"/>
      <c r="B34" s="53" t="s">
        <v>109</v>
      </c>
    </row>
    <row r="35" spans="1:2" x14ac:dyDescent="0.25">
      <c r="A35" s="78"/>
      <c r="B35" s="53" t="s">
        <v>110</v>
      </c>
    </row>
    <row r="36" spans="1:2" x14ac:dyDescent="0.25">
      <c r="A36" s="78"/>
      <c r="B36" s="53" t="s">
        <v>111</v>
      </c>
    </row>
    <row r="37" spans="1:2" x14ac:dyDescent="0.25">
      <c r="A37" s="78"/>
      <c r="B37" s="53" t="s">
        <v>112</v>
      </c>
    </row>
    <row r="38" spans="1:2" x14ac:dyDescent="0.25">
      <c r="A38" s="78"/>
      <c r="B38" s="53" t="s">
        <v>113</v>
      </c>
    </row>
    <row r="39" spans="1:2" x14ac:dyDescent="0.25">
      <c r="A39" s="78"/>
      <c r="B39" s="53" t="s">
        <v>114</v>
      </c>
    </row>
    <row r="40" spans="1:2" x14ac:dyDescent="0.25">
      <c r="A40" s="78"/>
      <c r="B40" s="53" t="s">
        <v>115</v>
      </c>
    </row>
    <row r="41" spans="1:2" x14ac:dyDescent="0.25">
      <c r="A41" s="78"/>
      <c r="B41" s="53" t="s">
        <v>116</v>
      </c>
    </row>
    <row r="42" spans="1:2" ht="16.5" thickBot="1" x14ac:dyDescent="0.3">
      <c r="A42" s="79"/>
      <c r="B42" s="54" t="s">
        <v>104</v>
      </c>
    </row>
    <row r="43" spans="1:2" x14ac:dyDescent="0.25">
      <c r="A43" s="77">
        <v>5</v>
      </c>
      <c r="B43" s="56" t="str">
        <f>'Detalle Técnico'!C12</f>
        <v>Pizarra Digital interactiva</v>
      </c>
    </row>
    <row r="44" spans="1:2" x14ac:dyDescent="0.25">
      <c r="A44" s="78"/>
      <c r="B44" s="53" t="s">
        <v>117</v>
      </c>
    </row>
    <row r="45" spans="1:2" x14ac:dyDescent="0.25">
      <c r="A45" s="78"/>
      <c r="B45" s="53" t="s">
        <v>118</v>
      </c>
    </row>
    <row r="46" spans="1:2" x14ac:dyDescent="0.25">
      <c r="A46" s="78"/>
      <c r="B46" s="53" t="s">
        <v>119</v>
      </c>
    </row>
    <row r="47" spans="1:2" x14ac:dyDescent="0.25">
      <c r="A47" s="78"/>
      <c r="B47" s="53" t="s">
        <v>120</v>
      </c>
    </row>
    <row r="48" spans="1:2" x14ac:dyDescent="0.25">
      <c r="A48" s="78"/>
      <c r="B48" s="53" t="s">
        <v>121</v>
      </c>
    </row>
    <row r="49" spans="1:2" x14ac:dyDescent="0.25">
      <c r="A49" s="78"/>
      <c r="B49" s="53" t="s">
        <v>122</v>
      </c>
    </row>
    <row r="50" spans="1:2" x14ac:dyDescent="0.25">
      <c r="A50" s="78"/>
      <c r="B50" s="53" t="s">
        <v>123</v>
      </c>
    </row>
    <row r="51" spans="1:2" x14ac:dyDescent="0.25">
      <c r="A51" s="78"/>
      <c r="B51" s="53" t="s">
        <v>124</v>
      </c>
    </row>
    <row r="52" spans="1:2" x14ac:dyDescent="0.25">
      <c r="A52" s="78"/>
      <c r="B52" s="53" t="s">
        <v>125</v>
      </c>
    </row>
    <row r="53" spans="1:2" x14ac:dyDescent="0.25">
      <c r="A53" s="78"/>
      <c r="B53" s="53" t="s">
        <v>104</v>
      </c>
    </row>
    <row r="54" spans="1:2" ht="16.5" thickBot="1" x14ac:dyDescent="0.3">
      <c r="A54" s="79"/>
      <c r="B54" s="54" t="s">
        <v>151</v>
      </c>
    </row>
    <row r="55" spans="1:2" x14ac:dyDescent="0.25">
      <c r="A55" s="77">
        <v>6</v>
      </c>
      <c r="B55" s="56" t="str">
        <f>'Detalle Técnico'!C13</f>
        <v>Monitor 22"</v>
      </c>
    </row>
    <row r="56" spans="1:2" x14ac:dyDescent="0.25">
      <c r="A56" s="78"/>
      <c r="B56" s="53" t="s">
        <v>126</v>
      </c>
    </row>
    <row r="57" spans="1:2" x14ac:dyDescent="0.25">
      <c r="A57" s="78"/>
      <c r="B57" s="53" t="s">
        <v>127</v>
      </c>
    </row>
    <row r="58" spans="1:2" x14ac:dyDescent="0.25">
      <c r="A58" s="78"/>
      <c r="B58" s="53" t="s">
        <v>128</v>
      </c>
    </row>
    <row r="59" spans="1:2" x14ac:dyDescent="0.25">
      <c r="A59" s="78"/>
      <c r="B59" s="53" t="s">
        <v>129</v>
      </c>
    </row>
    <row r="60" spans="1:2" ht="16.5" thickBot="1" x14ac:dyDescent="0.3">
      <c r="A60" s="79"/>
      <c r="B60" s="54" t="s">
        <v>104</v>
      </c>
    </row>
    <row r="61" spans="1:2" x14ac:dyDescent="0.25">
      <c r="A61" s="77">
        <v>7</v>
      </c>
      <c r="B61" s="56" t="str">
        <f>'Detalle Técnico'!C14</f>
        <v>Lectores Óptico Inalámbrico/Scanner de mano</v>
      </c>
    </row>
    <row r="62" spans="1:2" x14ac:dyDescent="0.25">
      <c r="A62" s="78"/>
      <c r="B62" s="53" t="s">
        <v>130</v>
      </c>
    </row>
    <row r="63" spans="1:2" x14ac:dyDescent="0.25">
      <c r="A63" s="78"/>
      <c r="B63" s="53" t="s">
        <v>131</v>
      </c>
    </row>
    <row r="64" spans="1:2" x14ac:dyDescent="0.25">
      <c r="A64" s="78"/>
      <c r="B64" s="53" t="s">
        <v>132</v>
      </c>
    </row>
    <row r="65" spans="1:2" ht="16.5" thickBot="1" x14ac:dyDescent="0.3">
      <c r="A65" s="79"/>
      <c r="B65" s="54" t="s">
        <v>133</v>
      </c>
    </row>
    <row r="66" spans="1:2" x14ac:dyDescent="0.25">
      <c r="A66" s="77">
        <v>8</v>
      </c>
      <c r="B66" s="56" t="str">
        <f>'Detalle Técnico'!C15</f>
        <v xml:space="preserve">Monitor  55" (TV) </v>
      </c>
    </row>
    <row r="67" spans="1:2" x14ac:dyDescent="0.25">
      <c r="A67" s="78"/>
      <c r="B67" s="53" t="s">
        <v>134</v>
      </c>
    </row>
    <row r="68" spans="1:2" x14ac:dyDescent="0.25">
      <c r="A68" s="78"/>
      <c r="B68" s="53" t="s">
        <v>135</v>
      </c>
    </row>
    <row r="69" spans="1:2" x14ac:dyDescent="0.25">
      <c r="A69" s="78"/>
      <c r="B69" s="53" t="s">
        <v>136</v>
      </c>
    </row>
    <row r="70" spans="1:2" x14ac:dyDescent="0.25">
      <c r="A70" s="78"/>
      <c r="B70" s="53" t="s">
        <v>137</v>
      </c>
    </row>
    <row r="71" spans="1:2" x14ac:dyDescent="0.25">
      <c r="A71" s="78"/>
      <c r="B71" s="53" t="s">
        <v>141</v>
      </c>
    </row>
    <row r="72" spans="1:2" x14ac:dyDescent="0.25">
      <c r="A72" s="78"/>
      <c r="B72" s="53" t="s">
        <v>138</v>
      </c>
    </row>
    <row r="73" spans="1:2" ht="16.5" thickBot="1" x14ac:dyDescent="0.3">
      <c r="A73" s="79"/>
      <c r="B73" s="54" t="s">
        <v>133</v>
      </c>
    </row>
    <row r="74" spans="1:2" x14ac:dyDescent="0.25">
      <c r="A74" s="77">
        <v>9</v>
      </c>
      <c r="B74" s="56" t="s">
        <v>155</v>
      </c>
    </row>
    <row r="75" spans="1:2" x14ac:dyDescent="0.25">
      <c r="A75" s="78"/>
      <c r="B75" s="53" t="s">
        <v>91</v>
      </c>
    </row>
    <row r="76" spans="1:2" x14ac:dyDescent="0.25">
      <c r="A76" s="78"/>
      <c r="B76" s="53" t="s">
        <v>92</v>
      </c>
    </row>
    <row r="77" spans="1:2" x14ac:dyDescent="0.25">
      <c r="A77" s="78"/>
      <c r="B77" s="53" t="s">
        <v>93</v>
      </c>
    </row>
    <row r="78" spans="1:2" x14ac:dyDescent="0.25">
      <c r="A78" s="78"/>
      <c r="B78" s="53" t="s">
        <v>94</v>
      </c>
    </row>
    <row r="79" spans="1:2" x14ac:dyDescent="0.25">
      <c r="A79" s="78"/>
      <c r="B79" s="53" t="s">
        <v>95</v>
      </c>
    </row>
    <row r="80" spans="1:2" x14ac:dyDescent="0.25">
      <c r="A80" s="78"/>
      <c r="B80" s="53" t="s">
        <v>96</v>
      </c>
    </row>
    <row r="81" spans="1:2" x14ac:dyDescent="0.25">
      <c r="A81" s="78"/>
      <c r="B81" s="53" t="s">
        <v>97</v>
      </c>
    </row>
    <row r="82" spans="1:2" x14ac:dyDescent="0.25">
      <c r="A82" s="78"/>
      <c r="B82" s="53" t="s">
        <v>98</v>
      </c>
    </row>
    <row r="83" spans="1:2" x14ac:dyDescent="0.25">
      <c r="A83" s="78"/>
      <c r="B83" s="53" t="s">
        <v>99</v>
      </c>
    </row>
    <row r="84" spans="1:2" x14ac:dyDescent="0.25">
      <c r="A84" s="78"/>
      <c r="B84" s="53" t="s">
        <v>100</v>
      </c>
    </row>
    <row r="85" spans="1:2" x14ac:dyDescent="0.25">
      <c r="A85" s="78"/>
      <c r="B85" s="53" t="s">
        <v>101</v>
      </c>
    </row>
    <row r="86" spans="1:2" x14ac:dyDescent="0.25">
      <c r="A86" s="78"/>
      <c r="B86" s="53" t="s">
        <v>102</v>
      </c>
    </row>
    <row r="87" spans="1:2" x14ac:dyDescent="0.25">
      <c r="A87" s="78"/>
      <c r="B87" s="53" t="s">
        <v>88</v>
      </c>
    </row>
    <row r="88" spans="1:2" x14ac:dyDescent="0.25">
      <c r="A88" s="78"/>
      <c r="B88" s="53" t="s">
        <v>103</v>
      </c>
    </row>
    <row r="89" spans="1:2" x14ac:dyDescent="0.25">
      <c r="A89" s="78"/>
      <c r="B89" s="53" t="s">
        <v>154</v>
      </c>
    </row>
    <row r="90" spans="1:2" ht="16.5" thickBot="1" x14ac:dyDescent="0.3">
      <c r="A90" s="79"/>
      <c r="B90" s="54" t="s">
        <v>73</v>
      </c>
    </row>
    <row r="91" spans="1:2" x14ac:dyDescent="0.25">
      <c r="A91" s="77">
        <v>10</v>
      </c>
      <c r="B91" s="56" t="s">
        <v>149</v>
      </c>
    </row>
    <row r="92" spans="1:2" ht="32.450000000000003" customHeight="1" x14ac:dyDescent="0.25">
      <c r="A92" s="78"/>
      <c r="B92" s="57" t="s">
        <v>35</v>
      </c>
    </row>
    <row r="93" spans="1:2" x14ac:dyDescent="0.25">
      <c r="A93" s="78"/>
      <c r="B93" s="53" t="s">
        <v>36</v>
      </c>
    </row>
    <row r="94" spans="1:2" ht="38.25" x14ac:dyDescent="0.25">
      <c r="A94" s="78"/>
      <c r="B94" s="53" t="s">
        <v>37</v>
      </c>
    </row>
    <row r="95" spans="1:2" x14ac:dyDescent="0.25">
      <c r="A95" s="78"/>
      <c r="B95" s="53" t="s">
        <v>38</v>
      </c>
    </row>
    <row r="96" spans="1:2" x14ac:dyDescent="0.25">
      <c r="A96" s="78"/>
      <c r="B96" s="53" t="s">
        <v>39</v>
      </c>
    </row>
    <row r="97" spans="1:2" x14ac:dyDescent="0.25">
      <c r="A97" s="78"/>
      <c r="B97" s="53" t="s">
        <v>40</v>
      </c>
    </row>
    <row r="98" spans="1:2" x14ac:dyDescent="0.25">
      <c r="A98" s="78"/>
      <c r="B98" s="53" t="s">
        <v>41</v>
      </c>
    </row>
    <row r="99" spans="1:2" x14ac:dyDescent="0.25">
      <c r="A99" s="78"/>
      <c r="B99" s="53" t="s">
        <v>42</v>
      </c>
    </row>
    <row r="100" spans="1:2" x14ac:dyDescent="0.25">
      <c r="A100" s="78"/>
      <c r="B100" s="53" t="s">
        <v>43</v>
      </c>
    </row>
    <row r="101" spans="1:2" x14ac:dyDescent="0.25">
      <c r="A101" s="78"/>
      <c r="B101" s="53" t="s">
        <v>44</v>
      </c>
    </row>
    <row r="102" spans="1:2" x14ac:dyDescent="0.25">
      <c r="A102" s="78"/>
      <c r="B102" s="53" t="s">
        <v>45</v>
      </c>
    </row>
    <row r="103" spans="1:2" x14ac:dyDescent="0.25">
      <c r="A103" s="78"/>
      <c r="B103" s="53" t="s">
        <v>46</v>
      </c>
    </row>
    <row r="104" spans="1:2" x14ac:dyDescent="0.25">
      <c r="A104" s="78"/>
      <c r="B104" s="53" t="s">
        <v>47</v>
      </c>
    </row>
    <row r="105" spans="1:2" x14ac:dyDescent="0.25">
      <c r="A105" s="78"/>
      <c r="B105" s="53" t="s">
        <v>48</v>
      </c>
    </row>
    <row r="106" spans="1:2" x14ac:dyDescent="0.25">
      <c r="A106" s="78"/>
      <c r="B106" s="53" t="s">
        <v>49</v>
      </c>
    </row>
    <row r="107" spans="1:2" ht="25.5" x14ac:dyDescent="0.25">
      <c r="A107" s="78"/>
      <c r="B107" s="53" t="s">
        <v>50</v>
      </c>
    </row>
    <row r="108" spans="1:2" x14ac:dyDescent="0.25">
      <c r="A108" s="78"/>
      <c r="B108" s="58" t="s">
        <v>51</v>
      </c>
    </row>
    <row r="109" spans="1:2" x14ac:dyDescent="0.25">
      <c r="A109" s="78"/>
      <c r="B109" s="53" t="s">
        <v>151</v>
      </c>
    </row>
    <row r="110" spans="1:2" x14ac:dyDescent="0.25">
      <c r="A110" s="78"/>
      <c r="B110" s="53" t="s">
        <v>140</v>
      </c>
    </row>
    <row r="111" spans="1:2" x14ac:dyDescent="0.25">
      <c r="A111" s="78"/>
      <c r="B111" s="53" t="s">
        <v>52</v>
      </c>
    </row>
    <row r="112" spans="1:2" x14ac:dyDescent="0.25">
      <c r="A112" s="78"/>
      <c r="B112" s="53" t="s">
        <v>53</v>
      </c>
    </row>
    <row r="113" spans="1:2" ht="16.5" thickBot="1" x14ac:dyDescent="0.3">
      <c r="A113" s="79"/>
      <c r="B113" s="59" t="s">
        <v>54</v>
      </c>
    </row>
    <row r="114" spans="1:2" x14ac:dyDescent="0.25">
      <c r="A114" s="77">
        <v>11</v>
      </c>
      <c r="B114" s="56" t="s">
        <v>150</v>
      </c>
    </row>
    <row r="115" spans="1:2" ht="38.25" x14ac:dyDescent="0.25">
      <c r="A115" s="78"/>
      <c r="B115" s="53" t="s">
        <v>55</v>
      </c>
    </row>
    <row r="116" spans="1:2" x14ac:dyDescent="0.25">
      <c r="A116" s="78"/>
      <c r="B116" s="53" t="s">
        <v>56</v>
      </c>
    </row>
    <row r="117" spans="1:2" ht="25.5" x14ac:dyDescent="0.25">
      <c r="A117" s="78"/>
      <c r="B117" s="53" t="s">
        <v>57</v>
      </c>
    </row>
    <row r="118" spans="1:2" x14ac:dyDescent="0.25">
      <c r="A118" s="78"/>
      <c r="B118" s="53" t="s">
        <v>42</v>
      </c>
    </row>
    <row r="119" spans="1:2" x14ac:dyDescent="0.25">
      <c r="A119" s="78"/>
      <c r="B119" s="53" t="s">
        <v>58</v>
      </c>
    </row>
    <row r="120" spans="1:2" x14ac:dyDescent="0.25">
      <c r="A120" s="78"/>
      <c r="B120" s="53" t="s">
        <v>59</v>
      </c>
    </row>
    <row r="121" spans="1:2" x14ac:dyDescent="0.25">
      <c r="A121" s="78"/>
      <c r="B121" s="53" t="s">
        <v>44</v>
      </c>
    </row>
    <row r="122" spans="1:2" x14ac:dyDescent="0.25">
      <c r="A122" s="78"/>
      <c r="B122" s="53" t="s">
        <v>45</v>
      </c>
    </row>
    <row r="123" spans="1:2" x14ac:dyDescent="0.25">
      <c r="A123" s="78"/>
      <c r="B123" s="53" t="s">
        <v>46</v>
      </c>
    </row>
    <row r="124" spans="1:2" x14ac:dyDescent="0.25">
      <c r="A124" s="78"/>
      <c r="B124" s="53" t="s">
        <v>43</v>
      </c>
    </row>
    <row r="125" spans="1:2" x14ac:dyDescent="0.25">
      <c r="A125" s="78"/>
      <c r="B125" s="53" t="s">
        <v>49</v>
      </c>
    </row>
    <row r="126" spans="1:2" x14ac:dyDescent="0.25">
      <c r="A126" s="78"/>
      <c r="B126" s="53" t="s">
        <v>60</v>
      </c>
    </row>
    <row r="127" spans="1:2" x14ac:dyDescent="0.25">
      <c r="A127" s="78"/>
      <c r="B127" s="53" t="s">
        <v>152</v>
      </c>
    </row>
    <row r="128" spans="1:2" x14ac:dyDescent="0.25">
      <c r="A128" s="78"/>
      <c r="B128" s="58" t="s">
        <v>51</v>
      </c>
    </row>
    <row r="129" spans="1:2" x14ac:dyDescent="0.25">
      <c r="A129" s="78"/>
      <c r="B129" s="53" t="s">
        <v>151</v>
      </c>
    </row>
    <row r="130" spans="1:2" x14ac:dyDescent="0.25">
      <c r="A130" s="78"/>
      <c r="B130" s="53" t="s">
        <v>140</v>
      </c>
    </row>
    <row r="131" spans="1:2" x14ac:dyDescent="0.25">
      <c r="A131" s="78"/>
      <c r="B131" s="53" t="s">
        <v>52</v>
      </c>
    </row>
    <row r="132" spans="1:2" x14ac:dyDescent="0.25">
      <c r="A132" s="78"/>
      <c r="B132" s="53" t="s">
        <v>53</v>
      </c>
    </row>
    <row r="133" spans="1:2" ht="16.5" thickBot="1" x14ac:dyDescent="0.3">
      <c r="A133" s="79"/>
      <c r="B133" s="54" t="s">
        <v>54</v>
      </c>
    </row>
    <row r="134" spans="1:2" x14ac:dyDescent="0.25">
      <c r="A134" s="77">
        <v>12</v>
      </c>
      <c r="B134" s="56" t="s">
        <v>153</v>
      </c>
    </row>
    <row r="135" spans="1:2" x14ac:dyDescent="0.25">
      <c r="A135" s="78"/>
      <c r="B135" s="53" t="s">
        <v>72</v>
      </c>
    </row>
    <row r="136" spans="1:2" x14ac:dyDescent="0.25">
      <c r="A136" s="78"/>
      <c r="B136" s="53" t="s">
        <v>71</v>
      </c>
    </row>
    <row r="137" spans="1:2" x14ac:dyDescent="0.25">
      <c r="A137" s="78"/>
      <c r="B137" s="53" t="s">
        <v>70</v>
      </c>
    </row>
    <row r="138" spans="1:2" x14ac:dyDescent="0.25">
      <c r="A138" s="78"/>
      <c r="B138" s="53" t="s">
        <v>69</v>
      </c>
    </row>
    <row r="139" spans="1:2" ht="25.5" x14ac:dyDescent="0.25">
      <c r="A139" s="78"/>
      <c r="B139" s="53" t="s">
        <v>68</v>
      </c>
    </row>
    <row r="140" spans="1:2" x14ac:dyDescent="0.25">
      <c r="A140" s="78"/>
      <c r="B140" s="53" t="s">
        <v>67</v>
      </c>
    </row>
    <row r="141" spans="1:2" x14ac:dyDescent="0.25">
      <c r="A141" s="78"/>
      <c r="B141" s="53" t="s">
        <v>66</v>
      </c>
    </row>
    <row r="142" spans="1:2" ht="25.5" x14ac:dyDescent="0.25">
      <c r="A142" s="78"/>
      <c r="B142" s="53" t="s">
        <v>65</v>
      </c>
    </row>
    <row r="143" spans="1:2" x14ac:dyDescent="0.25">
      <c r="A143" s="78"/>
      <c r="B143" s="53" t="s">
        <v>42</v>
      </c>
    </row>
    <row r="144" spans="1:2" x14ac:dyDescent="0.25">
      <c r="A144" s="78"/>
      <c r="B144" s="53" t="s">
        <v>43</v>
      </c>
    </row>
    <row r="145" spans="1:2" x14ac:dyDescent="0.25">
      <c r="A145" s="78"/>
      <c r="B145" s="53" t="s">
        <v>58</v>
      </c>
    </row>
    <row r="146" spans="1:2" x14ac:dyDescent="0.25">
      <c r="A146" s="78"/>
      <c r="B146" s="53" t="s">
        <v>64</v>
      </c>
    </row>
    <row r="147" spans="1:2" x14ac:dyDescent="0.25">
      <c r="A147" s="78"/>
      <c r="B147" s="53" t="s">
        <v>63</v>
      </c>
    </row>
    <row r="148" spans="1:2" x14ac:dyDescent="0.25">
      <c r="A148" s="78"/>
      <c r="B148" s="53" t="s">
        <v>62</v>
      </c>
    </row>
    <row r="149" spans="1:2" x14ac:dyDescent="0.25">
      <c r="A149" s="78"/>
      <c r="B149" s="53" t="s">
        <v>47</v>
      </c>
    </row>
    <row r="150" spans="1:2" x14ac:dyDescent="0.25">
      <c r="A150" s="78"/>
      <c r="B150" s="53" t="s">
        <v>48</v>
      </c>
    </row>
    <row r="151" spans="1:2" x14ac:dyDescent="0.25">
      <c r="A151" s="78"/>
      <c r="B151" s="53" t="s">
        <v>49</v>
      </c>
    </row>
    <row r="152" spans="1:2" x14ac:dyDescent="0.25">
      <c r="A152" s="78"/>
      <c r="B152" s="53" t="s">
        <v>61</v>
      </c>
    </row>
    <row r="153" spans="1:2" x14ac:dyDescent="0.25">
      <c r="A153" s="78"/>
      <c r="B153" s="53" t="s">
        <v>60</v>
      </c>
    </row>
    <row r="154" spans="1:2" x14ac:dyDescent="0.25">
      <c r="A154" s="78"/>
      <c r="B154" s="58" t="s">
        <v>51</v>
      </c>
    </row>
    <row r="155" spans="1:2" x14ac:dyDescent="0.25">
      <c r="A155" s="78"/>
      <c r="B155" s="53" t="s">
        <v>151</v>
      </c>
    </row>
    <row r="156" spans="1:2" x14ac:dyDescent="0.25">
      <c r="A156" s="78"/>
      <c r="B156" s="53" t="s">
        <v>140</v>
      </c>
    </row>
    <row r="157" spans="1:2" x14ac:dyDescent="0.25">
      <c r="A157" s="78"/>
      <c r="B157" s="53" t="s">
        <v>52</v>
      </c>
    </row>
    <row r="158" spans="1:2" x14ac:dyDescent="0.25">
      <c r="A158" s="78"/>
      <c r="B158" s="53" t="s">
        <v>53</v>
      </c>
    </row>
    <row r="159" spans="1:2" ht="16.5" thickBot="1" x14ac:dyDescent="0.3">
      <c r="A159" s="79"/>
      <c r="B159" s="54" t="s">
        <v>54</v>
      </c>
    </row>
  </sheetData>
  <mergeCells count="14">
    <mergeCell ref="A74:A90"/>
    <mergeCell ref="A91:A113"/>
    <mergeCell ref="A114:A133"/>
    <mergeCell ref="A134:A159"/>
    <mergeCell ref="A32:A42"/>
    <mergeCell ref="A43:A54"/>
    <mergeCell ref="A55:A60"/>
    <mergeCell ref="A61:A65"/>
    <mergeCell ref="A66:A73"/>
    <mergeCell ref="A1:B1"/>
    <mergeCell ref="A2:B2"/>
    <mergeCell ref="A4:A14"/>
    <mergeCell ref="A15:A26"/>
    <mergeCell ref="A27:A31"/>
  </mergeCells>
  <pageMargins left="0.70866141732283472" right="0.70866141732283472" top="0.74803149606299213" bottom="0.74803149606299213" header="0.31496062992125984" footer="0.31496062992125984"/>
  <pageSetup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93F0FB4753094096E5E2CA3EF1590E" ma:contentTypeVersion="10" ma:contentTypeDescription="Crear nuevo documento." ma:contentTypeScope="" ma:versionID="01ef821c4892b74c20f1d38d57f7192c">
  <xsd:schema xmlns:xsd="http://www.w3.org/2001/XMLSchema" xmlns:xs="http://www.w3.org/2001/XMLSchema" xmlns:p="http://schemas.microsoft.com/office/2006/metadata/properties" xmlns:ns3="6434d440-d7e9-4a0b-b9cc-10b2f7f0d3b7" xmlns:ns4="827abe42-32b9-4676-9228-6fbf0091cf98" targetNamespace="http://schemas.microsoft.com/office/2006/metadata/properties" ma:root="true" ma:fieldsID="fa0e2ae2700432099618203b6bc2e2ae" ns3:_="" ns4:_="">
    <xsd:import namespace="6434d440-d7e9-4a0b-b9cc-10b2f7f0d3b7"/>
    <xsd:import namespace="827abe42-32b9-4676-9228-6fbf0091cf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4d440-d7e9-4a0b-b9cc-10b2f7f0d3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abe42-32b9-4676-9228-6fbf0091cf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E577B0-49A5-44AC-8C95-BD42C5EC2C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BC3A92-7309-4961-850A-6D640CC8BC68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827abe42-32b9-4676-9228-6fbf0091cf98"/>
    <ds:schemaRef ds:uri="6434d440-d7e9-4a0b-b9cc-10b2f7f0d3b7"/>
  </ds:schemaRefs>
</ds:datastoreItem>
</file>

<file path=customXml/itemProps3.xml><?xml version="1.0" encoding="utf-8"?>
<ds:datastoreItem xmlns:ds="http://schemas.openxmlformats.org/officeDocument/2006/customXml" ds:itemID="{B997B713-4355-4FE0-B880-01C496D0F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34d440-d7e9-4a0b-b9cc-10b2f7f0d3b7"/>
    <ds:schemaRef ds:uri="827abe42-32b9-4676-9228-6fbf0091c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Solicitud Pedido</vt:lpstr>
      <vt:lpstr>Detalle Técnico</vt:lpstr>
      <vt:lpstr>Detalle Tecnico tecnologicos</vt:lpstr>
      <vt:lpstr>'Detalle Técnico'!Área_de_impresión</vt:lpstr>
      <vt:lpstr>'Solicitud Pedido'!Área_de_impresión</vt:lpstr>
      <vt:lpstr>'Solicitud Pedido'!Títulos_a_imprimir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Alpha Tejada</dc:creator>
  <cp:lastModifiedBy>Lisbeth Valdez</cp:lastModifiedBy>
  <cp:lastPrinted>2021-01-22T15:19:37Z</cp:lastPrinted>
  <dcterms:created xsi:type="dcterms:W3CDTF">2014-03-14T16:17:17Z</dcterms:created>
  <dcterms:modified xsi:type="dcterms:W3CDTF">2021-07-28T18:22:38Z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  <property fmtid="{D5CDD505-2E9C-101B-9397-08002B2CF9AE}" pid="3" name="ContentTypeId">
    <vt:lpwstr>0x0101004093F0FB4753094096E5E2CA3EF1590E</vt:lpwstr>
  </property>
</Properties>
</file>